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46" yWindow="3615" windowWidth="17520" windowHeight="11640" tabRatio="769" activeTab="9"/>
  </bookViews>
  <sheets>
    <sheet name="Summary" sheetId="1" r:id="rId1"/>
    <sheet name="Table3_Feeder" sheetId="2" state="hidden" r:id="rId2"/>
    <sheet name="Table 6_Feeder" sheetId="3" state="hidden" r:id="rId3"/>
    <sheet name="Table7_Feeder" sheetId="4" state="hidden" r:id="rId4"/>
    <sheet name="Table9_2008" sheetId="5" state="hidden" r:id="rId5"/>
    <sheet name="Table9_2009" sheetId="6" state="hidden" r:id="rId6"/>
    <sheet name="Table9_2010" sheetId="7" state="hidden" r:id="rId7"/>
    <sheet name="Table9_2011" sheetId="8" state="hidden" r:id="rId8"/>
    <sheet name="Table9_2012" sheetId="9" state="hidden" r:id="rId9"/>
    <sheet name="EAL and other characteristics" sheetId="10" r:id="rId10"/>
    <sheet name="Table10a_2010" sheetId="11" state="hidden" r:id="rId11"/>
    <sheet name="Table10a_2011" sheetId="12" state="hidden" r:id="rId12"/>
    <sheet name="Table10a_2012" sheetId="13" state="hidden" r:id="rId13"/>
    <sheet name="Table10b_2010" sheetId="14" state="hidden" r:id="rId14"/>
    <sheet name="Table10b_2011" sheetId="15" state="hidden" r:id="rId15"/>
    <sheet name="Table10b_2012" sheetId="16" state="hidden" r:id="rId16"/>
    <sheet name="Table10c_2009" sheetId="17" state="hidden" r:id="rId17"/>
    <sheet name="Table10c_2010" sheetId="18" state="hidden" r:id="rId18"/>
    <sheet name="Table10c_2011" sheetId="19" state="hidden" r:id="rId19"/>
    <sheet name="Table10c_2012" sheetId="20" state="hidden" r:id="rId20"/>
  </sheets>
  <definedNames>
    <definedName name="KS2_Numbers_All">'Table3_Feeder'!$46:$62</definedName>
    <definedName name="KS2_Numbers_Boys">'Table3_Feeder'!$8:$24</definedName>
    <definedName name="KS2_Numbers_English">'Table 6_Feeder'!$A$39:$J$45</definedName>
    <definedName name="KS2_Numbers_Girls">'Table3_Feeder'!$27:$43</definedName>
    <definedName name="KS2_Numbers_Mathematics">'Table 6_Feeder'!$A$50:$J$56</definedName>
    <definedName name="KS2_Numbers_Reading_TA">'Table7_Feeder'!$A$72:$L$78</definedName>
    <definedName name="KS2_Numbers_Reading_Test">'Table7_Feeder'!$A$61:$K$67</definedName>
    <definedName name="KS2_Numbers_Writing_TA">'Table7_Feeder'!$A$83:$L$89</definedName>
    <definedName name="KS2_Percentages_All">'Table3_Feeder'!$106:$122</definedName>
    <definedName name="KS2_Percentages_Boys">'Table3_Feeder'!$68:$84</definedName>
    <definedName name="KS2_Percentages_English">'Table 6_Feeder'!$A$8:$J$14</definedName>
    <definedName name="KS2_Percentages_Girls">'Table3_Feeder'!$87:$103</definedName>
    <definedName name="KS2_Percentages_Mathematics">'Table 6_Feeder'!$A$19:$J$25</definedName>
    <definedName name="KS2_Percentages_Reading_TA">'Table7_Feeder'!$A$24:$L$30</definedName>
    <definedName name="KS2_Percentages_Reading_Test">'Table7_Feeder'!$A$13:$K$19</definedName>
    <definedName name="KS2_Percentages_Writing_TA">'Table7_Feeder'!$A$35:$L$41</definedName>
    <definedName name="_xlnm.Print_Area" localSheetId="9">'EAL and other characteristics'!$A$1:$Q$97</definedName>
    <definedName name="_xlnm.Print_Area" localSheetId="0">'Summary'!$A$1:$N$61</definedName>
    <definedName name="_xlnm.Print_Titles" localSheetId="9">'EAL and other characteristics'!$3:$10</definedName>
    <definedName name="_xlnm.Print_Titles" localSheetId="0">'Summary'!$1:$3</definedName>
    <definedName name="Table10a_2010">'Table10a_2010'!$B$14:$CG$42</definedName>
    <definedName name="Table10a_2011">'Table10a_2011'!$B$16:$BV$45</definedName>
    <definedName name="Table10a_2012">'Table10a_2012'!$B$15:$BV$39</definedName>
    <definedName name="Table10a_Prog_2010">'Table10a_2010'!$B$59:$BJ$88</definedName>
    <definedName name="Table10a_Prog_2011">'Table10a_2011'!$B$59:$BJ$87</definedName>
    <definedName name="Table10a_Prog_2012">'Table10a_2012'!$B$59:$BJ$87</definedName>
    <definedName name="Table10b_2010">'Table10b_2010'!$B$12:$BV$19</definedName>
    <definedName name="Table10b_2011">'Table10b_2011'!$B$15:$BV$22</definedName>
    <definedName name="Table10b_2012">'Table10b_2012'!$B$15:$BV$22</definedName>
    <definedName name="Table10b_Prog_2010">'Table10b_2010'!$B$41:$BV$48</definedName>
    <definedName name="Table10b_Prog_2011">'Table10b_2011'!$B$41:$BJ$48</definedName>
    <definedName name="Table10b_Prog_2012">'Table10b_2012'!$B$40:$BJ$47</definedName>
    <definedName name="Table10c_2009">'Table10c_2009'!$B$13:$EP$20</definedName>
    <definedName name="Table10c_2010">'Table10c_2010'!$B$12:$EP$21</definedName>
    <definedName name="Table10c_2011">'Table10c_2011'!$B$15:$EP$22</definedName>
    <definedName name="Table10c_2012">'Table10c_2012'!$B$15:$EP$22</definedName>
    <definedName name="Table10c_Prog_2009">'Table10c_2009'!$B$36:$EP$43</definedName>
    <definedName name="Table10c_Prog_2010">'Table10c_2010'!$B$36:$EP$43</definedName>
    <definedName name="Table10c_Prog_2011">'Table10c_2011'!$B$36:$EP$43</definedName>
    <definedName name="Table10c_Prog_2012">'Table10c_2012'!$B$36:$EP$43</definedName>
    <definedName name="Table9_DISADV_2008">'Table9_2008'!$B$99:$CT$101</definedName>
    <definedName name="Table9_DISADV_2009">'Table9_2009'!$B$76:$CT$78</definedName>
    <definedName name="Table9_DISADV_2010">'Table9_2010'!$B$82:$CT$84</definedName>
    <definedName name="Table9_DISADV_2011">'Table9_2011'!$B$79:$DL$81</definedName>
    <definedName name="Table9_DISADV_2012">'Table9_2012'!$B$75:$DL$77</definedName>
    <definedName name="Table9_EAL_2008">'Table9_2008'!$B$40:$CT$43</definedName>
    <definedName name="Table9_EAL_2009">'Table9_2009'!$B$40:$CT$43</definedName>
    <definedName name="Table9_EAL_2010">'Table9_2010'!$B$42:$CT$45</definedName>
    <definedName name="Table9_EAL_2011">'Table9_2011'!$B$42:$DL$45</definedName>
    <definedName name="Table9_EAL_2012">'Table9_2012'!$B$41:$DL$44</definedName>
    <definedName name="Table9_ETH_2008">'Table9_2008'!$B$10:$CT$35</definedName>
    <definedName name="Table9_ETH_2009">'Table9_2009'!$B$10:$CT$39</definedName>
    <definedName name="Table9_ETH_2010">'Table9_2010'!$B$12:$CT$37</definedName>
    <definedName name="Table9_ETH_2011">'Table9_2011'!$B$12:$DL$37</definedName>
    <definedName name="Table9_ETH_2012">'Table9_2012'!$B$11:$DL$39</definedName>
    <definedName name="Table9_FSM_2008">'Table9_2008'!$B$44:$CT$48</definedName>
    <definedName name="Table9_FSM_2009">'Table9_2009'!$B$44:$CT$48</definedName>
    <definedName name="Table9_FSM_2010">'Table9_2010'!$B$46:$CT$50</definedName>
    <definedName name="Table9_FSM_2011">'Table9_2011'!$B$46:$DL$48</definedName>
    <definedName name="Table9_FSM_2012">'Table9_2012'!$B$45:$DL$47</definedName>
    <definedName name="Table9_PRIMARY_2008">'Table9_2008'!$B$72:$CT$94</definedName>
    <definedName name="Table9_PRIMARY_2009">'Table9_2009'!$B$58:$CT$71</definedName>
    <definedName name="Table9_PRIMARY_2010">'Table9_2010'!$B$64:$CT$77</definedName>
    <definedName name="Table9_PRIMARY_2011">'Table9_2011'!$B$62:$DL$75</definedName>
    <definedName name="Table9_PRIMARY_2012">'Table9_2012'!$B$61:$DL$74</definedName>
    <definedName name="Table9_SEN_2008">'Table9_2008'!$B$49:$CT$59</definedName>
    <definedName name="Table9_SEN_2009">'Table9_2009'!$B$49:$CT$56</definedName>
    <definedName name="Table9_SEN_2010">'Table9_2010'!$B$51:$CT$61</definedName>
    <definedName name="Table9_SEN_2011">'Table9_2011'!$B$49:$DL$61</definedName>
    <definedName name="Table9_SEN_2012">'Table9_2012'!$B$48:$DL$58</definedName>
  </definedNames>
  <calcPr fullCalcOnLoad="1"/>
</workbook>
</file>

<file path=xl/comments10.xml><?xml version="1.0" encoding="utf-8"?>
<comments xmlns="http://schemas.openxmlformats.org/spreadsheetml/2006/main">
  <authors>
    <author>HOWICK, Benjamin</author>
  </authors>
  <commentList>
    <comment ref="AA27" authorId="0">
      <text>
        <r>
          <rPr>
            <b/>
            <sz val="8"/>
            <rFont val="Tahoma"/>
            <family val="2"/>
          </rPr>
          <t>HOWICK, Benjamin:</t>
        </r>
        <r>
          <rPr>
            <sz val="8"/>
            <rFont val="Tahoma"/>
            <family val="2"/>
          </rPr>
          <t xml:space="preserve">
This Cell makes sure that column L is showing the right figures, based on the flags in cells AA32 and AA33, which note when it's a year with level 6</t>
        </r>
      </text>
    </comment>
  </commentList>
</comments>
</file>

<file path=xl/sharedStrings.xml><?xml version="1.0" encoding="utf-8"?>
<sst xmlns="http://schemas.openxmlformats.org/spreadsheetml/2006/main" count="21574" uniqueCount="941">
  <si>
    <t>English</t>
  </si>
  <si>
    <t>Mathematics</t>
  </si>
  <si>
    <t>Gender</t>
  </si>
  <si>
    <t>Boys</t>
  </si>
  <si>
    <t>Girls</t>
  </si>
  <si>
    <t>All pupils</t>
  </si>
  <si>
    <t>Ethnicity</t>
  </si>
  <si>
    <t>White</t>
  </si>
  <si>
    <t xml:space="preserve">   White British</t>
  </si>
  <si>
    <t xml:space="preserve">   Irish</t>
  </si>
  <si>
    <t xml:space="preserve">   Traveller Of Irish Heritage</t>
  </si>
  <si>
    <t xml:space="preserve">   Any Other White Background</t>
  </si>
  <si>
    <t>Mixed</t>
  </si>
  <si>
    <t xml:space="preserve">   White and Black Caribbean</t>
  </si>
  <si>
    <t xml:space="preserve">   White and Black African</t>
  </si>
  <si>
    <t xml:space="preserve">   White and Asian</t>
  </si>
  <si>
    <t xml:space="preserve">   Any Other Mixed Background</t>
  </si>
  <si>
    <t>Asian</t>
  </si>
  <si>
    <t xml:space="preserve">   Indian</t>
  </si>
  <si>
    <t xml:space="preserve">   Pakistani</t>
  </si>
  <si>
    <t xml:space="preserve">   Bangladeshi</t>
  </si>
  <si>
    <t xml:space="preserve">   Any Other Asian Background</t>
  </si>
  <si>
    <t>Black</t>
  </si>
  <si>
    <t xml:space="preserve">   Black Caribbean</t>
  </si>
  <si>
    <t xml:space="preserve">   Black African</t>
  </si>
  <si>
    <t xml:space="preserve">   Any Other Black Background</t>
  </si>
  <si>
    <t>Chinese</t>
  </si>
  <si>
    <t>Any Other Ethnic Group</t>
  </si>
  <si>
    <t>First Language</t>
  </si>
  <si>
    <t>Free School Meals (FSM)</t>
  </si>
  <si>
    <t>FSM</t>
  </si>
  <si>
    <t>Special Educational Needs (SEN)</t>
  </si>
  <si>
    <t>No identified SEN</t>
  </si>
  <si>
    <t>SEN without a statement</t>
  </si>
  <si>
    <t>SEN with a statement</t>
  </si>
  <si>
    <t>Specific Learning Difficulty</t>
  </si>
  <si>
    <t>Moderate Learning Difficulty</t>
  </si>
  <si>
    <t>Severe Learning Difficulty</t>
  </si>
  <si>
    <t>Profound &amp; Multiple Learning Difficulty</t>
  </si>
  <si>
    <t>Behaviour, Emotional &amp; Social Difficulties</t>
  </si>
  <si>
    <t>Speech, Language and Communications Needs</t>
  </si>
  <si>
    <t>Hearing Impairment</t>
  </si>
  <si>
    <t>Visual Impairment</t>
  </si>
  <si>
    <t>Multi-Sensory Impairment</t>
  </si>
  <si>
    <t>Physical Disability</t>
  </si>
  <si>
    <t>Autistic Spectrum Disorder</t>
  </si>
  <si>
    <t>Other Difficulty/Disability</t>
  </si>
  <si>
    <t>Please select criteria below:</t>
  </si>
  <si>
    <t>Subject:</t>
  </si>
  <si>
    <t>English &amp; Mathematics</t>
  </si>
  <si>
    <t>Gender:</t>
  </si>
  <si>
    <t>All</t>
  </si>
  <si>
    <t>Year:</t>
  </si>
  <si>
    <r>
      <t>Unclassified</t>
    </r>
    <r>
      <rPr>
        <vertAlign val="superscript"/>
        <sz val="8"/>
        <rFont val="Arial"/>
        <family val="2"/>
      </rPr>
      <t>4</t>
    </r>
  </si>
  <si>
    <r>
      <t>English</t>
    </r>
    <r>
      <rPr>
        <vertAlign val="superscript"/>
        <sz val="8"/>
        <rFont val="Arial"/>
        <family val="2"/>
      </rPr>
      <t>5</t>
    </r>
  </si>
  <si>
    <r>
      <t>Other than English</t>
    </r>
    <r>
      <rPr>
        <vertAlign val="superscript"/>
        <sz val="8"/>
        <rFont val="Arial"/>
        <family val="2"/>
      </rPr>
      <t>6</t>
    </r>
  </si>
  <si>
    <t>2.  A - Absent, T - Unable to access test, B - Working below level of the test, N - Failed to register a level.</t>
  </si>
  <si>
    <t>3.  Percentage of pupils achieving Level 4 or above.</t>
  </si>
  <si>
    <t>Total</t>
  </si>
  <si>
    <t>White British</t>
  </si>
  <si>
    <t>Irish</t>
  </si>
  <si>
    <t>Traveller of Irish Heritage</t>
  </si>
  <si>
    <t>White and Black Caribbean</t>
  </si>
  <si>
    <t>White and Black African</t>
  </si>
  <si>
    <t>White and Asian</t>
  </si>
  <si>
    <t>Indian</t>
  </si>
  <si>
    <t>Pakistani</t>
  </si>
  <si>
    <t>Bangladeshi</t>
  </si>
  <si>
    <t>Black Caribbean</t>
  </si>
  <si>
    <t>Black African</t>
  </si>
  <si>
    <t>Source: National Pupil Database</t>
  </si>
  <si>
    <t>A</t>
  </si>
  <si>
    <t>B</t>
  </si>
  <si>
    <t>D</t>
  </si>
  <si>
    <t>2A</t>
  </si>
  <si>
    <t>2B</t>
  </si>
  <si>
    <t>2C</t>
  </si>
  <si>
    <t>All other pupils</t>
  </si>
  <si>
    <t>Reading, Writing &amp; Mathematics</t>
  </si>
  <si>
    <r>
      <t>Coverage: England, All schools</t>
    </r>
    <r>
      <rPr>
        <b/>
        <vertAlign val="superscript"/>
        <sz val="10"/>
        <rFont val="Arial"/>
        <family val="2"/>
      </rPr>
      <t>2</t>
    </r>
  </si>
  <si>
    <r>
      <t>Coverage: England, All schools</t>
    </r>
    <r>
      <rPr>
        <b/>
        <vertAlign val="superscript"/>
        <sz val="10"/>
        <rFont val="Arial"/>
        <family val="2"/>
      </rPr>
      <t>1</t>
    </r>
  </si>
  <si>
    <t>Key Stage 1 mathematics results to Key Stage 2 mathematics</t>
  </si>
  <si>
    <t xml:space="preserve">x = Figures not shown in order to protect pupil confidentiality. See 'Confidentiality and Suppresion' within the SFR text for information on data suppression. </t>
  </si>
  <si>
    <t>All SEN pupils</t>
  </si>
  <si>
    <r>
      <t>Unclassified</t>
    </r>
    <r>
      <rPr>
        <vertAlign val="superscript"/>
        <sz val="8"/>
        <rFont val="Arial"/>
        <family val="2"/>
      </rPr>
      <t>5</t>
    </r>
  </si>
  <si>
    <t>SEN Provision</t>
  </si>
  <si>
    <t>Number of eligible pupils</t>
  </si>
  <si>
    <r>
      <t>Percentage achieving</t>
    </r>
    <r>
      <rPr>
        <b/>
        <vertAlign val="superscript"/>
        <sz val="8"/>
        <rFont val="Arial"/>
        <family val="2"/>
      </rPr>
      <t>2</t>
    </r>
  </si>
  <si>
    <r>
      <t>SEN Primary Need</t>
    </r>
    <r>
      <rPr>
        <b/>
        <vertAlign val="superscript"/>
        <sz val="8"/>
        <rFont val="Arial"/>
        <family val="2"/>
      </rPr>
      <t>8</t>
    </r>
  </si>
  <si>
    <t>5.  Includes 'Not known but believed to be English'.</t>
  </si>
  <si>
    <t>6.  Includes 'Not known but believed to be other than English'.</t>
  </si>
  <si>
    <t>. = Not applicable.</t>
  </si>
  <si>
    <t>Coverage: England</t>
  </si>
  <si>
    <t>Reading, writing and mathematics</t>
  </si>
  <si>
    <t xml:space="preserve">Table 3: Key Stage 2 test and teacher assessment levels of attainment by subject and gender </t>
  </si>
  <si>
    <t>W</t>
  </si>
  <si>
    <t>Reading Test</t>
  </si>
  <si>
    <t>Mathematics Test</t>
  </si>
  <si>
    <t>English TA</t>
  </si>
  <si>
    <t>Mathematics TA</t>
  </si>
  <si>
    <t>Science TA</t>
  </si>
  <si>
    <t>Level 2
or below</t>
  </si>
  <si>
    <t>Level 4
or above</t>
  </si>
  <si>
    <t>Key Stage 1 Level</t>
  </si>
  <si>
    <t>Level 2 or above</t>
  </si>
  <si>
    <t>Level 4 or above</t>
  </si>
  <si>
    <r>
      <t>Total</t>
    </r>
    <r>
      <rPr>
        <b/>
        <vertAlign val="subscript"/>
        <sz val="8"/>
        <rFont val="Arial"/>
        <family val="2"/>
      </rPr>
      <t xml:space="preserve"> </t>
    </r>
  </si>
  <si>
    <t>Any Other White Background</t>
  </si>
  <si>
    <t>Any Other Mixed Background</t>
  </si>
  <si>
    <t>Any Other Asian Background</t>
  </si>
  <si>
    <t>Any Other Black Background</t>
  </si>
  <si>
    <t>School Action</t>
  </si>
  <si>
    <t>School Action +</t>
  </si>
  <si>
    <t xml:space="preserve">   Gypsy / Roma</t>
  </si>
  <si>
    <t>Gypsy / Roma</t>
  </si>
  <si>
    <t>4.  Includes pupils for whom ethnicity or first language was not obtained, refused or could not be determined.</t>
  </si>
  <si>
    <t>T</t>
  </si>
  <si>
    <t>N</t>
  </si>
  <si>
    <t>All Other Pupils</t>
  </si>
  <si>
    <t>1</t>
  </si>
  <si>
    <t>Disadvantaged Pupils</t>
  </si>
  <si>
    <t>The number of eligible pupils used as the denominators in the progress percentages will be displayed with the published underlying data.</t>
  </si>
  <si>
    <r>
      <t>Disadvantaged Pupils</t>
    </r>
    <r>
      <rPr>
        <b/>
        <vertAlign val="superscript"/>
        <sz val="8"/>
        <rFont val="Arial"/>
        <family val="2"/>
      </rPr>
      <t>7</t>
    </r>
  </si>
  <si>
    <t>Level 3
or below</t>
  </si>
  <si>
    <r>
      <t>Years: 2008 to 2012 (Revised)</t>
    </r>
    <r>
      <rPr>
        <b/>
        <vertAlign val="superscript"/>
        <sz val="10"/>
        <rFont val="Arial"/>
        <family val="2"/>
      </rPr>
      <t>1</t>
    </r>
  </si>
  <si>
    <t>1.  Figures for 2008 - 2011 are based on final data, 2012 figures are based on revised data.</t>
  </si>
  <si>
    <t>Year: 2012 (Revised)</t>
  </si>
  <si>
    <r>
      <t>Unclassified</t>
    </r>
    <r>
      <rPr>
        <vertAlign val="superscript"/>
        <sz val="8"/>
        <rFont val="Arial"/>
        <family val="2"/>
      </rPr>
      <t>8</t>
    </r>
  </si>
  <si>
    <t>9.  Includes pupils at School Action Plus and those pupils with a statement of SEN. It does not include pupils at School Action. Also includes 13 pupils in 2008 whose SEN primary need could not be determined.</t>
  </si>
  <si>
    <t>Coverage: England, State-funded schools (including Academies and CTCs)</t>
  </si>
  <si>
    <t>T/D</t>
  </si>
  <si>
    <t>..</t>
  </si>
  <si>
    <t>Percentages</t>
  </si>
  <si>
    <t>Level 5 or above</t>
  </si>
  <si>
    <r>
      <t xml:space="preserve">  Reading TA</t>
    </r>
    <r>
      <rPr>
        <vertAlign val="superscript"/>
        <sz val="8"/>
        <rFont val="Arial"/>
        <family val="2"/>
      </rPr>
      <t>2</t>
    </r>
  </si>
  <si>
    <r>
      <t xml:space="preserve">  Writing TA</t>
    </r>
    <r>
      <rPr>
        <vertAlign val="superscript"/>
        <sz val="8"/>
        <rFont val="Arial"/>
        <family val="2"/>
      </rPr>
      <t>2</t>
    </r>
  </si>
  <si>
    <t>Level 3 or above</t>
  </si>
  <si>
    <t>Key Stage 2 Level</t>
  </si>
  <si>
    <t>Years: 2012 (Revised)</t>
  </si>
  <si>
    <t>Key Stage 1 reading results to Key Stage 2 reading test</t>
  </si>
  <si>
    <t>Key Stage 1 reading results to Key Stage 2 reading teacher assessment</t>
  </si>
  <si>
    <t>Key Stage 1 writing results to Key Stage 2 writing teacher assessment</t>
  </si>
  <si>
    <t xml:space="preserve">This is a working sheet which supports the published tables but is not part of the main publication.  Please contact the SFR author for advice before using any figures from here. </t>
  </si>
  <si>
    <t>KS2_GENDER</t>
  </si>
  <si>
    <t>KS2_VALMAT</t>
  </si>
  <si>
    <t>M</t>
  </si>
  <si>
    <t>F</t>
  </si>
  <si>
    <t>KS2_ENGLEV</t>
  </si>
  <si>
    <t>KS2_LEVXENG</t>
  </si>
  <si>
    <t>KS2_MATLEV</t>
  </si>
  <si>
    <t>KS2_LEVXMAT</t>
  </si>
  <si>
    <t>KS2_LEVXENGMAT</t>
  </si>
  <si>
    <t>2</t>
  </si>
  <si>
    <t>3</t>
  </si>
  <si>
    <t>4</t>
  </si>
  <si>
    <t>5</t>
  </si>
  <si>
    <t>Q</t>
  </si>
  <si>
    <t>Count</t>
  </si>
  <si>
    <t>Percentage</t>
  </si>
  <si>
    <t>%</t>
  </si>
  <si>
    <t>percentage</t>
  </si>
  <si>
    <t>ETHNICGROUP_SPR08</t>
  </si>
  <si>
    <t>0.7</t>
  </si>
  <si>
    <t>0.2</t>
  </si>
  <si>
    <t>3.7</t>
  </si>
  <si>
    <t>1.0</t>
  </si>
  <si>
    <t>0.6</t>
  </si>
  <si>
    <t>12.8</t>
  </si>
  <si>
    <t>51.8</t>
  </si>
  <si>
    <t>29.2</t>
  </si>
  <si>
    <t>81.0</t>
  </si>
  <si>
    <t>0.8</t>
  </si>
  <si>
    <t>4.9</t>
  </si>
  <si>
    <t>1.3</t>
  </si>
  <si>
    <t>15.5</t>
  </si>
  <si>
    <t>53.5</t>
  </si>
  <si>
    <t>23.0</t>
  </si>
  <si>
    <t>76.4</t>
  </si>
  <si>
    <t>2.5</t>
  </si>
  <si>
    <t>0.4</t>
  </si>
  <si>
    <t>9.9</t>
  </si>
  <si>
    <t>50.1</t>
  </si>
  <si>
    <t>35.7</t>
  </si>
  <si>
    <t>85.8</t>
  </si>
  <si>
    <t>3.1</t>
  </si>
  <si>
    <t>1.5</t>
  </si>
  <si>
    <t>15.4</t>
  </si>
  <si>
    <t>47.5</t>
  </si>
  <si>
    <t>30.9</t>
  </si>
  <si>
    <t>78.4</t>
  </si>
  <si>
    <t>3.6</t>
  </si>
  <si>
    <t>1.4</t>
  </si>
  <si>
    <t>14.4</t>
  </si>
  <si>
    <t>44.6</t>
  </si>
  <si>
    <t>34.3</t>
  </si>
  <si>
    <t>79.0</t>
  </si>
  <si>
    <t>0.1</t>
  </si>
  <si>
    <t>1.7</t>
  </si>
  <si>
    <t>0.9</t>
  </si>
  <si>
    <t>16.5</t>
  </si>
  <si>
    <t>50.4</t>
  </si>
  <si>
    <t>27.3</t>
  </si>
  <si>
    <t>77.8</t>
  </si>
  <si>
    <t>72.7</t>
  </si>
  <si>
    <t>70.6</t>
  </si>
  <si>
    <t>74.8</t>
  </si>
  <si>
    <t>.</t>
  </si>
  <si>
    <t>3.5</t>
  </si>
  <si>
    <t>12.3</t>
  </si>
  <si>
    <t>51.5</t>
  </si>
  <si>
    <t>30.2</t>
  </si>
  <si>
    <t>81.7</t>
  </si>
  <si>
    <t>4.7</t>
  </si>
  <si>
    <t>15.0</t>
  </si>
  <si>
    <t>53.3</t>
  </si>
  <si>
    <t>23.8</t>
  </si>
  <si>
    <t>77.2</t>
  </si>
  <si>
    <t>2.3</t>
  </si>
  <si>
    <t>9.6</t>
  </si>
  <si>
    <t>49.6</t>
  </si>
  <si>
    <t>36.8</t>
  </si>
  <si>
    <t>86.4</t>
  </si>
  <si>
    <t>2.9</t>
  </si>
  <si>
    <t>14.9</t>
  </si>
  <si>
    <t>47.4</t>
  </si>
  <si>
    <t>31.8</t>
  </si>
  <si>
    <t>79.2</t>
  </si>
  <si>
    <t>13.9</t>
  </si>
  <si>
    <t>44.4</t>
  </si>
  <si>
    <t>35.4</t>
  </si>
  <si>
    <t>79.8</t>
  </si>
  <si>
    <t>1.6</t>
  </si>
  <si>
    <t>15.9</t>
  </si>
  <si>
    <t>50.5</t>
  </si>
  <si>
    <t>28.1</t>
  </si>
  <si>
    <t>78.6</t>
  </si>
  <si>
    <t>73.6</t>
  </si>
  <si>
    <t>71.5</t>
  </si>
  <si>
    <t>75.7</t>
  </si>
  <si>
    <t>3.3</t>
  </si>
  <si>
    <t>12.2</t>
  </si>
  <si>
    <t>30.3</t>
  </si>
  <si>
    <t>82.1</t>
  </si>
  <si>
    <t>4.5</t>
  </si>
  <si>
    <t>53.7</t>
  </si>
  <si>
    <t>23.9</t>
  </si>
  <si>
    <t>77.6</t>
  </si>
  <si>
    <t>0.0</t>
  </si>
  <si>
    <t>2.1</t>
  </si>
  <si>
    <t>9.5</t>
  </si>
  <si>
    <t>49.9</t>
  </si>
  <si>
    <t>37.0</t>
  </si>
  <si>
    <t>86.9</t>
  </si>
  <si>
    <t>2.8</t>
  </si>
  <si>
    <t>14.8</t>
  </si>
  <si>
    <t>31.9</t>
  </si>
  <si>
    <t>79.4</t>
  </si>
  <si>
    <t>3.4</t>
  </si>
  <si>
    <t>44.5</t>
  </si>
  <si>
    <t>80.0</t>
  </si>
  <si>
    <t>2.2</t>
  </si>
  <si>
    <t>50.7</t>
  </si>
  <si>
    <t>78.8</t>
  </si>
  <si>
    <t>74.0</t>
  </si>
  <si>
    <t>71.9</t>
  </si>
  <si>
    <t>76.1</t>
  </si>
  <si>
    <t>0.5</t>
  </si>
  <si>
    <t>2.6</t>
  </si>
  <si>
    <t>8.7</t>
  </si>
  <si>
    <t>48.0</t>
  </si>
  <si>
    <t>38.9</t>
  </si>
  <si>
    <t>0.3</t>
  </si>
  <si>
    <t>11.2</t>
  </si>
  <si>
    <t>52.3</t>
  </si>
  <si>
    <t>31.3</t>
  </si>
  <si>
    <t>83.6</t>
  </si>
  <si>
    <t>2.0</t>
  </si>
  <si>
    <t>5.9</t>
  </si>
  <si>
    <t>43.2</t>
  </si>
  <si>
    <t>47.3</t>
  </si>
  <si>
    <t>90.5</t>
  </si>
  <si>
    <t>1.1</t>
  </si>
  <si>
    <t>12.0</t>
  </si>
  <si>
    <t>45.1</t>
  </si>
  <si>
    <t>38.3</t>
  </si>
  <si>
    <t>83.3</t>
  </si>
  <si>
    <t>11.8</t>
  </si>
  <si>
    <t>44.3</t>
  </si>
  <si>
    <t>39.4</t>
  </si>
  <si>
    <t>83.8</t>
  </si>
  <si>
    <t>1.8</t>
  </si>
  <si>
    <t>12.1</t>
  </si>
  <si>
    <t>45.9</t>
  </si>
  <si>
    <t>82.9</t>
  </si>
  <si>
    <t>79.6</t>
  </si>
  <si>
    <t>77.9</t>
  </si>
  <si>
    <t>81.4</t>
  </si>
  <si>
    <t>Traveller Of Irish Heritage</t>
  </si>
  <si>
    <t>15.7</t>
  </si>
  <si>
    <t>21.3</t>
  </si>
  <si>
    <t>4.1</t>
  </si>
  <si>
    <t>22.7</t>
  </si>
  <si>
    <t>33.4</t>
  </si>
  <si>
    <t>18.4</t>
  </si>
  <si>
    <t>24.7</t>
  </si>
  <si>
    <t>3.2</t>
  </si>
  <si>
    <t>21.1</t>
  </si>
  <si>
    <t>25.3</t>
  </si>
  <si>
    <t>27.4</t>
  </si>
  <si>
    <t>17.4</t>
  </si>
  <si>
    <t>24.4</t>
  </si>
  <si>
    <t>37.2</t>
  </si>
  <si>
    <t>40.1</t>
  </si>
  <si>
    <t>18.8</t>
  </si>
  <si>
    <t>7.8</t>
  </si>
  <si>
    <t>28.0</t>
  </si>
  <si>
    <t>26.0</t>
  </si>
  <si>
    <t>4.2</t>
  </si>
  <si>
    <t>20.0</t>
  </si>
  <si>
    <t>15.3</t>
  </si>
  <si>
    <t>26.3</t>
  </si>
  <si>
    <t>27.9</t>
  </si>
  <si>
    <t>5.8</t>
  </si>
  <si>
    <t>33.7</t>
  </si>
  <si>
    <t>17.5</t>
  </si>
  <si>
    <t>29.8</t>
  </si>
  <si>
    <t>24.0</t>
  </si>
  <si>
    <t>22.2</t>
  </si>
  <si>
    <t>22.6</t>
  </si>
  <si>
    <t>21.6</t>
  </si>
  <si>
    <t>5.7</t>
  </si>
  <si>
    <t>1.2</t>
  </si>
  <si>
    <t>21.0</t>
  </si>
  <si>
    <t>5.4</t>
  </si>
  <si>
    <t>24.9</t>
  </si>
  <si>
    <t>33.9</t>
  </si>
  <si>
    <t>39.6</t>
  </si>
  <si>
    <t>5.1</t>
  </si>
  <si>
    <t>27.5</t>
  </si>
  <si>
    <t>7.5</t>
  </si>
  <si>
    <t>1.9</t>
  </si>
  <si>
    <t>26.6</t>
  </si>
  <si>
    <t>2.7</t>
  </si>
  <si>
    <t>6.3</t>
  </si>
  <si>
    <t>14.2</t>
  </si>
  <si>
    <t>23.1</t>
  </si>
  <si>
    <t>40.6</t>
  </si>
  <si>
    <t>8.9</t>
  </si>
  <si>
    <t>49.5</t>
  </si>
  <si>
    <t>5.3</t>
  </si>
  <si>
    <t>28.2</t>
  </si>
  <si>
    <t>6.6</t>
  </si>
  <si>
    <t>38.5</t>
  </si>
  <si>
    <t>18.0</t>
  </si>
  <si>
    <t>4.3</t>
  </si>
  <si>
    <t>25.5</t>
  </si>
  <si>
    <t>30.0</t>
  </si>
  <si>
    <t>8.4</t>
  </si>
  <si>
    <t>9.1</t>
  </si>
  <si>
    <t>31.0</t>
  </si>
  <si>
    <t>33.8</t>
  </si>
  <si>
    <t>4.8</t>
  </si>
  <si>
    <t>28.9</t>
  </si>
  <si>
    <t>25.4</t>
  </si>
  <si>
    <t>32.6</t>
  </si>
  <si>
    <t>45.3</t>
  </si>
  <si>
    <t>27.0</t>
  </si>
  <si>
    <t>72.3</t>
  </si>
  <si>
    <t>8.6</t>
  </si>
  <si>
    <t>16.4</t>
  </si>
  <si>
    <t>46.5</t>
  </si>
  <si>
    <t>22.1</t>
  </si>
  <si>
    <t>68.6</t>
  </si>
  <si>
    <t>6.9</t>
  </si>
  <si>
    <t>12.4</t>
  </si>
  <si>
    <t>44.1</t>
  </si>
  <si>
    <t>32.0</t>
  </si>
  <si>
    <t>30.7</t>
  </si>
  <si>
    <t>13.4</t>
  </si>
  <si>
    <t>42.6</t>
  </si>
  <si>
    <t>34.5</t>
  </si>
  <si>
    <t>77.1</t>
  </si>
  <si>
    <t>47.7</t>
  </si>
  <si>
    <t>26.7</t>
  </si>
  <si>
    <t>74.4</t>
  </si>
  <si>
    <t>66.2</t>
  </si>
  <si>
    <t>64.7</t>
  </si>
  <si>
    <t>67.7</t>
  </si>
  <si>
    <t>11.9</t>
  </si>
  <si>
    <t>31.1</t>
  </si>
  <si>
    <t>82.7</t>
  </si>
  <si>
    <t>4.6</t>
  </si>
  <si>
    <t>14.7</t>
  </si>
  <si>
    <t>54.2</t>
  </si>
  <si>
    <t>78.0</t>
  </si>
  <si>
    <t>9.0</t>
  </si>
  <si>
    <t>48.8</t>
  </si>
  <si>
    <t>38.7</t>
  </si>
  <si>
    <t>87.5</t>
  </si>
  <si>
    <t>15.8</t>
  </si>
  <si>
    <t>47.1</t>
  </si>
  <si>
    <t>78.1</t>
  </si>
  <si>
    <t>44.7</t>
  </si>
  <si>
    <t>78.5</t>
  </si>
  <si>
    <t>16.7</t>
  </si>
  <si>
    <t>49.7</t>
  </si>
  <si>
    <t>77.7</t>
  </si>
  <si>
    <t>73.4</t>
  </si>
  <si>
    <t>71.3</t>
  </si>
  <si>
    <t>75.5</t>
  </si>
  <si>
    <t>54.5</t>
  </si>
  <si>
    <t>25.7</t>
  </si>
  <si>
    <t>80.2</t>
  </si>
  <si>
    <t>5.0</t>
  </si>
  <si>
    <t>17.7</t>
  </si>
  <si>
    <t>56.6</t>
  </si>
  <si>
    <t>74.2</t>
  </si>
  <si>
    <t>10.6</t>
  </si>
  <si>
    <t>52.5</t>
  </si>
  <si>
    <t>86.3</t>
  </si>
  <si>
    <t>18.2</t>
  </si>
  <si>
    <t>51.3</t>
  </si>
  <si>
    <t>75.2</t>
  </si>
  <si>
    <t>17.1</t>
  </si>
  <si>
    <t>49.4</t>
  </si>
  <si>
    <t>75.9</t>
  </si>
  <si>
    <t>2.4</t>
  </si>
  <si>
    <t>19.3</t>
  </si>
  <si>
    <t>53.2</t>
  </si>
  <si>
    <t>74.5</t>
  </si>
  <si>
    <t>69.5</t>
  </si>
  <si>
    <t>66.9</t>
  </si>
  <si>
    <t>72.1</t>
  </si>
  <si>
    <t>11.5</t>
  </si>
  <si>
    <t>30.1</t>
  </si>
  <si>
    <t>81.9</t>
  </si>
  <si>
    <t>13.6</t>
  </si>
  <si>
    <t>53.4</t>
  </si>
  <si>
    <t>24.3</t>
  </si>
  <si>
    <t>9.3</t>
  </si>
  <si>
    <t>50.3</t>
  </si>
  <si>
    <t>35.9</t>
  </si>
  <si>
    <t>86.2</t>
  </si>
  <si>
    <t>47.6</t>
  </si>
  <si>
    <t>29.6</t>
  </si>
  <si>
    <t>4.0</t>
  </si>
  <si>
    <t>16.2</t>
  </si>
  <si>
    <t>30.5</t>
  </si>
  <si>
    <t>15.6</t>
  </si>
  <si>
    <t>49.2</t>
  </si>
  <si>
    <t>28.7</t>
  </si>
  <si>
    <t>73.0</t>
  </si>
  <si>
    <t>70.5</t>
  </si>
  <si>
    <t>47.8</t>
  </si>
  <si>
    <t>86.5</t>
  </si>
  <si>
    <t>51.7</t>
  </si>
  <si>
    <t>6.1</t>
  </si>
  <si>
    <t>43.7</t>
  </si>
  <si>
    <t>47.0</t>
  </si>
  <si>
    <t>90.7</t>
  </si>
  <si>
    <t>12.9</t>
  </si>
  <si>
    <t>42.1</t>
  </si>
  <si>
    <t>40.2</t>
  </si>
  <si>
    <t>82.3</t>
  </si>
  <si>
    <t>39.3</t>
  </si>
  <si>
    <t>42.9</t>
  </si>
  <si>
    <t>82.2</t>
  </si>
  <si>
    <t>80.7</t>
  </si>
  <si>
    <t>32.5</t>
  </si>
  <si>
    <t>83.1</t>
  </si>
  <si>
    <t>4.4</t>
  </si>
  <si>
    <t>13.8</t>
  </si>
  <si>
    <t>78.9</t>
  </si>
  <si>
    <t>39.9</t>
  </si>
  <si>
    <t>87.4</t>
  </si>
  <si>
    <t>15.1</t>
  </si>
  <si>
    <t>45.7</t>
  </si>
  <si>
    <t>33.2</t>
  </si>
  <si>
    <t>14.0</t>
  </si>
  <si>
    <t>42.8</t>
  </si>
  <si>
    <t>36.6</t>
  </si>
  <si>
    <t>79.5</t>
  </si>
  <si>
    <t>16.3</t>
  </si>
  <si>
    <t>48.7</t>
  </si>
  <si>
    <t>29.7</t>
  </si>
  <si>
    <t>74.3</t>
  </si>
  <si>
    <t>72.6</t>
  </si>
  <si>
    <t>54.7</t>
  </si>
  <si>
    <t>24.5</t>
  </si>
  <si>
    <t>5.2</t>
  </si>
  <si>
    <t>17.3</t>
  </si>
  <si>
    <t>55.9</t>
  </si>
  <si>
    <t>19.0</t>
  </si>
  <si>
    <t>74.9</t>
  </si>
  <si>
    <t>11.3</t>
  </si>
  <si>
    <t>83.7</t>
  </si>
  <si>
    <t>3.8</t>
  </si>
  <si>
    <t>29.1</t>
  </si>
  <si>
    <t>76.8</t>
  </si>
  <si>
    <t>78.2</t>
  </si>
  <si>
    <t>75.4</t>
  </si>
  <si>
    <t>70.8</t>
  </si>
  <si>
    <t>69.4</t>
  </si>
  <si>
    <t>72.2</t>
  </si>
  <si>
    <t>9.8</t>
  </si>
  <si>
    <t>53.8</t>
  </si>
  <si>
    <t>32.7</t>
  </si>
  <si>
    <t>57.0</t>
  </si>
  <si>
    <t>83.0</t>
  </si>
  <si>
    <t>7.3</t>
  </si>
  <si>
    <t>39.7</t>
  </si>
  <si>
    <t>90.2</t>
  </si>
  <si>
    <t>44.9</t>
  </si>
  <si>
    <t>84.2</t>
  </si>
  <si>
    <t>11.4</t>
  </si>
  <si>
    <t>41.3</t>
  </si>
  <si>
    <t>84.6</t>
  </si>
  <si>
    <t>12.7</t>
  </si>
  <si>
    <t>48.6</t>
  </si>
  <si>
    <t>35.2</t>
  </si>
  <si>
    <t>80.1</t>
  </si>
  <si>
    <t>17.6</t>
  </si>
  <si>
    <t>55.8</t>
  </si>
  <si>
    <t>74.6</t>
  </si>
  <si>
    <t>20.6</t>
  </si>
  <si>
    <t>55.7</t>
  </si>
  <si>
    <t>70.0</t>
  </si>
  <si>
    <t>14.5</t>
  </si>
  <si>
    <t>56.0</t>
  </si>
  <si>
    <t>23.5</t>
  </si>
  <si>
    <t>20.2</t>
  </si>
  <si>
    <t>71.0</t>
  </si>
  <si>
    <t>17.8</t>
  </si>
  <si>
    <t>48.2</t>
  </si>
  <si>
    <t>25.2</t>
  </si>
  <si>
    <t>73.5</t>
  </si>
  <si>
    <t>22.8</t>
  </si>
  <si>
    <t>68.3</t>
  </si>
  <si>
    <t>64.1</t>
  </si>
  <si>
    <t>63.6</t>
  </si>
  <si>
    <t>57.2</t>
  </si>
  <si>
    <t>78.3</t>
  </si>
  <si>
    <t>18.7</t>
  </si>
  <si>
    <t>57.9</t>
  </si>
  <si>
    <t>73.3</t>
  </si>
  <si>
    <t>56.5</t>
  </si>
  <si>
    <t>83.5</t>
  </si>
  <si>
    <t>51.0</t>
  </si>
  <si>
    <t>16.8</t>
  </si>
  <si>
    <t>76.0</t>
  </si>
  <si>
    <t>20.4</t>
  </si>
  <si>
    <t>68.8</t>
  </si>
  <si>
    <t>67.2</t>
  </si>
  <si>
    <t>70.4</t>
  </si>
  <si>
    <t>13.7</t>
  </si>
  <si>
    <t>28.5</t>
  </si>
  <si>
    <t>6.4</t>
  </si>
  <si>
    <t>73.8</t>
  </si>
  <si>
    <t>10.9</t>
  </si>
  <si>
    <t>48.4</t>
  </si>
  <si>
    <t>44.8</t>
  </si>
  <si>
    <t>43.4</t>
  </si>
  <si>
    <t>37.6</t>
  </si>
  <si>
    <t>13.5</t>
  </si>
  <si>
    <t>46.3</t>
  </si>
  <si>
    <t>34.2</t>
  </si>
  <si>
    <t>80.5</t>
  </si>
  <si>
    <t>69.9</t>
  </si>
  <si>
    <t>75.3</t>
  </si>
  <si>
    <t>17.0</t>
  </si>
  <si>
    <t>54.8</t>
  </si>
  <si>
    <t>20.5</t>
  </si>
  <si>
    <t>6.0</t>
  </si>
  <si>
    <t>69.3</t>
  </si>
  <si>
    <t>13.3</t>
  </si>
  <si>
    <t>55.0</t>
  </si>
  <si>
    <t>26.4</t>
  </si>
  <si>
    <t>50.8</t>
  </si>
  <si>
    <t>18.6</t>
  </si>
  <si>
    <t>21.7</t>
  </si>
  <si>
    <t>48.5</t>
  </si>
  <si>
    <t>68.7</t>
  </si>
  <si>
    <t>53.1</t>
  </si>
  <si>
    <t>16.9</t>
  </si>
  <si>
    <t>63.3</t>
  </si>
  <si>
    <t>59.9</t>
  </si>
  <si>
    <t>66.8</t>
  </si>
  <si>
    <t>76.2</t>
  </si>
  <si>
    <t>58.2</t>
  </si>
  <si>
    <t>25.9</t>
  </si>
  <si>
    <t>23.2</t>
  </si>
  <si>
    <t>52.7</t>
  </si>
  <si>
    <t>69.0</t>
  </si>
  <si>
    <t>50.2</t>
  </si>
  <si>
    <t>67.5</t>
  </si>
  <si>
    <t>22.9</t>
  </si>
  <si>
    <t>55.3</t>
  </si>
  <si>
    <t>62.9</t>
  </si>
  <si>
    <t>67.9</t>
  </si>
  <si>
    <t>21.4</t>
  </si>
  <si>
    <t>19.5</t>
  </si>
  <si>
    <t>70.1</t>
  </si>
  <si>
    <t>26.5</t>
  </si>
  <si>
    <t>69.7</t>
  </si>
  <si>
    <t>22.3</t>
  </si>
  <si>
    <t>69.8</t>
  </si>
  <si>
    <t>3.9</t>
  </si>
  <si>
    <t>52.0</t>
  </si>
  <si>
    <t>63.8</t>
  </si>
  <si>
    <t>61.5</t>
  </si>
  <si>
    <t>19.8</t>
  </si>
  <si>
    <t>13.0</t>
  </si>
  <si>
    <t>68.5</t>
  </si>
  <si>
    <t>52.8</t>
  </si>
  <si>
    <t>70.2</t>
  </si>
  <si>
    <t>61.7</t>
  </si>
  <si>
    <t>56.9</t>
  </si>
  <si>
    <t>66.6</t>
  </si>
  <si>
    <t>42.0</t>
  </si>
  <si>
    <t>85.4</t>
  </si>
  <si>
    <t>10.2</t>
  </si>
  <si>
    <t>7.6</t>
  </si>
  <si>
    <t>37.9</t>
  </si>
  <si>
    <t>87.6</t>
  </si>
  <si>
    <t>58.0</t>
  </si>
  <si>
    <t>92.0</t>
  </si>
  <si>
    <t>62.1</t>
  </si>
  <si>
    <t>91.8</t>
  </si>
  <si>
    <t>5.6</t>
  </si>
  <si>
    <t>38.2</t>
  </si>
  <si>
    <t>53.9</t>
  </si>
  <si>
    <t>92.1</t>
  </si>
  <si>
    <t>84.9</t>
  </si>
  <si>
    <t>21.9</t>
  </si>
  <si>
    <t>49.1</t>
  </si>
  <si>
    <t>17.2</t>
  </si>
  <si>
    <t>66.3</t>
  </si>
  <si>
    <t>26.8</t>
  </si>
  <si>
    <t>75.0</t>
  </si>
  <si>
    <t>46.6</t>
  </si>
  <si>
    <t>23.7</t>
  </si>
  <si>
    <t>64.2</t>
  </si>
  <si>
    <t>62.8</t>
  </si>
  <si>
    <t>65.7</t>
  </si>
  <si>
    <r>
      <t>Unclassified</t>
    </r>
    <r>
      <rPr>
        <vertAlign val="superscript"/>
        <sz val="10"/>
        <rFont val="Arial"/>
        <family val="2"/>
      </rPr>
      <t>4</t>
    </r>
  </si>
  <si>
    <t>6.8</t>
  </si>
  <si>
    <t>16.6</t>
  </si>
  <si>
    <t>68.2</t>
  </si>
  <si>
    <t>79.9</t>
  </si>
  <si>
    <t>71.4</t>
  </si>
  <si>
    <t>42.7</t>
  </si>
  <si>
    <t>71.8</t>
  </si>
  <si>
    <t>46.8</t>
  </si>
  <si>
    <t>64.8</t>
  </si>
  <si>
    <t>62.4</t>
  </si>
  <si>
    <t>67.4</t>
  </si>
  <si>
    <t xml:space="preserve"> </t>
  </si>
  <si>
    <t>EAL</t>
  </si>
  <si>
    <r>
      <t>English</t>
    </r>
    <r>
      <rPr>
        <vertAlign val="superscript"/>
        <sz val="10"/>
        <rFont val="Arial"/>
        <family val="2"/>
      </rPr>
      <t>5</t>
    </r>
  </si>
  <si>
    <t>53.6</t>
  </si>
  <si>
    <t>77.5</t>
  </si>
  <si>
    <t>9.4</t>
  </si>
  <si>
    <t>37.1</t>
  </si>
  <si>
    <t>31.7</t>
  </si>
  <si>
    <t>14.1</t>
  </si>
  <si>
    <t>35.1</t>
  </si>
  <si>
    <t>16.0</t>
  </si>
  <si>
    <t>50.6</t>
  </si>
  <si>
    <t>71.7</t>
  </si>
  <si>
    <r>
      <t>Other than English</t>
    </r>
    <r>
      <rPr>
        <vertAlign val="superscript"/>
        <sz val="10"/>
        <rFont val="Arial"/>
        <family val="2"/>
      </rPr>
      <t>6</t>
    </r>
  </si>
  <si>
    <t>21.8</t>
  </si>
  <si>
    <t>74.1</t>
  </si>
  <si>
    <t>7.1</t>
  </si>
  <si>
    <t>26.9</t>
  </si>
  <si>
    <t>26.1</t>
  </si>
  <si>
    <t>73.7</t>
  </si>
  <si>
    <t>45.6</t>
  </si>
  <si>
    <t>29.5</t>
  </si>
  <si>
    <t>75.1</t>
  </si>
  <si>
    <t>65.9</t>
  </si>
  <si>
    <t>64.4</t>
  </si>
  <si>
    <t>14.6</t>
  </si>
  <si>
    <t>60.2</t>
  </si>
  <si>
    <t>6.2</t>
  </si>
  <si>
    <t>16.1</t>
  </si>
  <si>
    <t>40.5</t>
  </si>
  <si>
    <t>55.1</t>
  </si>
  <si>
    <t>66.1</t>
  </si>
  <si>
    <t>10.1</t>
  </si>
  <si>
    <t>39.0</t>
  </si>
  <si>
    <t>58.3</t>
  </si>
  <si>
    <t>11.6</t>
  </si>
  <si>
    <t>58.5</t>
  </si>
  <si>
    <t>41.2</t>
  </si>
  <si>
    <t>58.1</t>
  </si>
  <si>
    <t>fsm</t>
  </si>
  <si>
    <t>51.9</t>
  </si>
  <si>
    <t>5.5</t>
  </si>
  <si>
    <t>6.5</t>
  </si>
  <si>
    <t>24.2</t>
  </si>
  <si>
    <t>63.1</t>
  </si>
  <si>
    <t>61.9</t>
  </si>
  <si>
    <t>54.1</t>
  </si>
  <si>
    <t>56.8</t>
  </si>
  <si>
    <t>Non-FSM</t>
  </si>
  <si>
    <t>32.4</t>
  </si>
  <si>
    <t>54.3</t>
  </si>
  <si>
    <t>8.1</t>
  </si>
  <si>
    <t>88.7</t>
  </si>
  <si>
    <t>34.0</t>
  </si>
  <si>
    <t>80.9</t>
  </si>
  <si>
    <r>
      <t>Unclassified</t>
    </r>
    <r>
      <rPr>
        <vertAlign val="superscript"/>
        <sz val="8"/>
        <rFont val="Arial"/>
        <family val="2"/>
      </rPr>
      <t>7</t>
    </r>
  </si>
  <si>
    <t>39.8</t>
  </si>
  <si>
    <t>57.1</t>
  </si>
  <si>
    <t>7.2</t>
  </si>
  <si>
    <t>13.2</t>
  </si>
  <si>
    <t>52.1</t>
  </si>
  <si>
    <t>8.0</t>
  </si>
  <si>
    <t>41.0</t>
  </si>
  <si>
    <t>7.4</t>
  </si>
  <si>
    <t>37.3</t>
  </si>
  <si>
    <t>12.6</t>
  </si>
  <si>
    <t>19.2</t>
  </si>
  <si>
    <t>36.1</t>
  </si>
  <si>
    <t>19.7</t>
  </si>
  <si>
    <t>9.7</t>
  </si>
  <si>
    <t>38.6</t>
  </si>
  <si>
    <t>47.2</t>
  </si>
  <si>
    <t>48.9</t>
  </si>
  <si>
    <t>SEN</t>
  </si>
  <si>
    <t>Subtotal</t>
  </si>
  <si>
    <t>92.9</t>
  </si>
  <si>
    <t>59.8</t>
  </si>
  <si>
    <t>91.5</t>
  </si>
  <si>
    <t>94.2</t>
  </si>
  <si>
    <t>9.2</t>
  </si>
  <si>
    <t>89.5</t>
  </si>
  <si>
    <t>46.1</t>
  </si>
  <si>
    <t>54.6</t>
  </si>
  <si>
    <t>87.2</t>
  </si>
  <si>
    <t>87.3</t>
  </si>
  <si>
    <t>85.2</t>
  </si>
  <si>
    <t>36.4</t>
  </si>
  <si>
    <t>49.0</t>
  </si>
  <si>
    <t>36.7</t>
  </si>
  <si>
    <t>35.8</t>
  </si>
  <si>
    <t>51.4</t>
  </si>
  <si>
    <t>36.5</t>
  </si>
  <si>
    <t>33.0</t>
  </si>
  <si>
    <t>45.5</t>
  </si>
  <si>
    <t>37.4</t>
  </si>
  <si>
    <t>34.6</t>
  </si>
  <si>
    <t>37.5</t>
  </si>
  <si>
    <t>55.6</t>
  </si>
  <si>
    <t>34.8</t>
  </si>
  <si>
    <t>57.7</t>
  </si>
  <si>
    <t>45.2</t>
  </si>
  <si>
    <t>60.6</t>
  </si>
  <si>
    <t>37.7</t>
  </si>
  <si>
    <t>41.1</t>
  </si>
  <si>
    <t>33.3</t>
  </si>
  <si>
    <t>36.9</t>
  </si>
  <si>
    <t>32.8</t>
  </si>
  <si>
    <t>36.3</t>
  </si>
  <si>
    <t>31.4</t>
  </si>
  <si>
    <t>11.0</t>
  </si>
  <si>
    <t>35.5</t>
  </si>
  <si>
    <t>7.0</t>
  </si>
  <si>
    <t>40.7</t>
  </si>
  <si>
    <t>34.4</t>
  </si>
  <si>
    <t>38.1</t>
  </si>
  <si>
    <t>27.8</t>
  </si>
  <si>
    <t>29.0</t>
  </si>
  <si>
    <t>19.1</t>
  </si>
  <si>
    <t>20.1</t>
  </si>
  <si>
    <t>61.3</t>
  </si>
  <si>
    <t>46.2</t>
  </si>
  <si>
    <t>24.1</t>
  </si>
  <si>
    <t>60.4</t>
  </si>
  <si>
    <t>10.8</t>
  </si>
  <si>
    <t>10.0</t>
  </si>
  <si>
    <t>KS2_VALENG</t>
  </si>
  <si>
    <t>x</t>
  </si>
  <si>
    <t>32.3</t>
  </si>
  <si>
    <t>57.8</t>
  </si>
  <si>
    <t>84.1</t>
  </si>
  <si>
    <t>8.5</t>
  </si>
  <si>
    <t>51.6</t>
  </si>
  <si>
    <t>7.9</t>
  </si>
  <si>
    <t>37.8</t>
  </si>
  <si>
    <t>33.5</t>
  </si>
  <si>
    <t>35.6</t>
  </si>
  <si>
    <t>6.7</t>
  </si>
  <si>
    <t>35.0</t>
  </si>
  <si>
    <t>40.8</t>
  </si>
  <si>
    <t>19.4</t>
  </si>
  <si>
    <t>8.2</t>
  </si>
  <si>
    <t>19.6</t>
  </si>
  <si>
    <t>34.9</t>
  </si>
  <si>
    <t>23.6</t>
  </si>
  <si>
    <t>7.7</t>
  </si>
  <si>
    <t>80.4</t>
  </si>
  <si>
    <t>3.0</t>
  </si>
  <si>
    <t>8.3</t>
  </si>
  <si>
    <t>93.1</t>
  </si>
  <si>
    <t>90.8</t>
  </si>
  <si>
    <t>96.1</t>
  </si>
  <si>
    <t>29.3</t>
  </si>
  <si>
    <t>46.7</t>
  </si>
  <si>
    <t>29.4</t>
  </si>
  <si>
    <t>46.4</t>
  </si>
  <si>
    <t>38.8</t>
  </si>
  <si>
    <t>32.9</t>
  </si>
  <si>
    <t>28.3</t>
  </si>
  <si>
    <t>27.2</t>
  </si>
  <si>
    <t>29.9</t>
  </si>
  <si>
    <t>20.7</t>
  </si>
  <si>
    <t>17.9</t>
  </si>
  <si>
    <t>21.2</t>
  </si>
  <si>
    <t>25.6</t>
  </si>
  <si>
    <t>42.4</t>
  </si>
  <si>
    <t>40.3</t>
  </si>
  <si>
    <t>46.0</t>
  </si>
  <si>
    <t>61.8</t>
  </si>
  <si>
    <t>20.8</t>
  </si>
  <si>
    <t>18.3</t>
  </si>
  <si>
    <t>61.2</t>
  </si>
  <si>
    <t>30.8</t>
  </si>
  <si>
    <t>25.0</t>
  </si>
  <si>
    <t>34.1</t>
  </si>
  <si>
    <t>25.8</t>
  </si>
  <si>
    <t>10.7</t>
  </si>
  <si>
    <t>10.4</t>
  </si>
  <si>
    <t>38.0</t>
  </si>
  <si>
    <t>11.1</t>
  </si>
  <si>
    <t>40.0</t>
  </si>
  <si>
    <t>31.2</t>
  </si>
  <si>
    <t>43.5</t>
  </si>
  <si>
    <t>36.0</t>
  </si>
  <si>
    <t>12.5</t>
  </si>
  <si>
    <t>31.6</t>
  </si>
  <si>
    <t>23.4</t>
  </si>
  <si>
    <t>35.3</t>
  </si>
  <si>
    <t>41.5</t>
  </si>
  <si>
    <t>33.1</t>
  </si>
  <si>
    <t>42.5</t>
  </si>
  <si>
    <t>8.8</t>
  </si>
  <si>
    <t>ETHG_MAJ</t>
  </si>
  <si>
    <t>Blank</t>
  </si>
  <si>
    <t>Information Not Obtained</t>
  </si>
  <si>
    <t>Refused</t>
  </si>
  <si>
    <r>
      <t>Unclassified</t>
    </r>
    <r>
      <rPr>
        <vertAlign val="superscript"/>
        <sz val="10"/>
        <rFont val="Arial"/>
        <family val="2"/>
      </rPr>
      <t>7</t>
    </r>
  </si>
  <si>
    <t>PRIMARYNEED</t>
  </si>
  <si>
    <t>ETHG_MIN</t>
  </si>
  <si>
    <t>Unclassified4</t>
  </si>
  <si>
    <t>English5</t>
  </si>
  <si>
    <t>Other than English6</t>
  </si>
  <si>
    <t>Unclassified7</t>
  </si>
  <si>
    <t>KS2_VALWRIT</t>
  </si>
  <si>
    <t>VALPRENG</t>
  </si>
  <si>
    <t>VALPRMAT</t>
  </si>
  <si>
    <t>6</t>
  </si>
  <si>
    <t>LEVXRWM</t>
  </si>
  <si>
    <t>PR2ENGNAT</t>
  </si>
  <si>
    <t>PR2MATNAT</t>
  </si>
  <si>
    <t>1_FSM</t>
  </si>
  <si>
    <t>Non-FSM + Unclassified</t>
  </si>
  <si>
    <t>All pupils3</t>
  </si>
  <si>
    <t>Unclassified</t>
  </si>
  <si>
    <t>Non-FSM &amp; Unclassified</t>
  </si>
  <si>
    <t>KS2_VALREAD</t>
  </si>
  <si>
    <t>KS2_LEVXRWM</t>
  </si>
  <si>
    <r>
      <t>All pupils</t>
    </r>
    <r>
      <rPr>
        <vertAlign val="superscript"/>
        <sz val="10"/>
        <rFont val="Arial"/>
        <family val="2"/>
      </rPr>
      <t>3</t>
    </r>
  </si>
  <si>
    <t>3_NON FSM + Unclassified</t>
  </si>
  <si>
    <t>Disadvantaged</t>
  </si>
  <si>
    <t>Unclassified8</t>
  </si>
  <si>
    <r>
      <t>Unclassified</t>
    </r>
    <r>
      <rPr>
        <vertAlign val="superscript"/>
        <sz val="10"/>
        <rFont val="Arial"/>
        <family val="2"/>
      </rPr>
      <t>8</t>
    </r>
  </si>
  <si>
    <r>
      <t>All pupils with a Primary Need</t>
    </r>
    <r>
      <rPr>
        <b/>
        <vertAlign val="superscript"/>
        <sz val="8"/>
        <rFont val="Arial"/>
        <family val="2"/>
      </rPr>
      <t>9</t>
    </r>
  </si>
  <si>
    <t>All Primary Need pupils9</t>
  </si>
  <si>
    <r>
      <t>All Primary Need pupils</t>
    </r>
    <r>
      <rPr>
        <vertAlign val="superscript"/>
        <sz val="10"/>
        <rFont val="Arial"/>
        <family val="2"/>
      </rPr>
      <t>9</t>
    </r>
  </si>
  <si>
    <r>
      <t>All Primary Need pupils</t>
    </r>
    <r>
      <rPr>
        <b/>
        <vertAlign val="superscript"/>
        <sz val="8"/>
        <rFont val="Arial"/>
        <family val="2"/>
      </rPr>
      <t>9</t>
    </r>
  </si>
  <si>
    <t>All pupils4</t>
  </si>
  <si>
    <r>
      <t>All pupils</t>
    </r>
    <r>
      <rPr>
        <vertAlign val="superscript"/>
        <sz val="10"/>
        <rFont val="Arial"/>
        <family val="2"/>
      </rPr>
      <t>4</t>
    </r>
  </si>
  <si>
    <t>State-funded Schools (including academies and CTCs)</t>
  </si>
  <si>
    <t>Table 9: Achievements at each level in Key Stage 2 by pupil characteristics</t>
  </si>
  <si>
    <t>2_Allother</t>
  </si>
  <si>
    <t>2_FSM</t>
  </si>
  <si>
    <t>KS2_ELIGPROG</t>
  </si>
  <si>
    <t>KS2_PROGENG12FLAG</t>
  </si>
  <si>
    <t>KS2_PROGMAT12FLAG</t>
  </si>
  <si>
    <t>Number/Percentage:</t>
  </si>
  <si>
    <t>Numbers</t>
  </si>
  <si>
    <t>Number/Percentage</t>
  </si>
  <si>
    <t>Number at each Level</t>
  </si>
  <si>
    <t>updated with 2012 figures</t>
  </si>
  <si>
    <t>KS2</t>
  </si>
  <si>
    <t>To update</t>
  </si>
  <si>
    <t>Percentage at each level (thousands)</t>
  </si>
  <si>
    <t>Level 5 
or above</t>
  </si>
  <si>
    <r>
      <t>Table 6: Attainment of pupils</t>
    </r>
    <r>
      <rPr>
        <b/>
        <vertAlign val="superscript"/>
        <sz val="10"/>
        <rFont val="Arial"/>
        <family val="2"/>
      </rPr>
      <t>1</t>
    </r>
    <r>
      <rPr>
        <b/>
        <sz val="10"/>
        <rFont val="Arial"/>
        <family val="2"/>
      </rPr>
      <t xml:space="preserve"> at Key Stage 2</t>
    </r>
    <r>
      <rPr>
        <b/>
        <vertAlign val="superscript"/>
        <sz val="10"/>
        <rFont val="Arial"/>
        <family val="2"/>
      </rPr>
      <t>2</t>
    </r>
    <r>
      <rPr>
        <b/>
        <sz val="10"/>
        <rFont val="Arial"/>
        <family val="2"/>
      </rPr>
      <t xml:space="preserve"> by prior attainment at Key Stage 1</t>
    </r>
    <r>
      <rPr>
        <b/>
        <vertAlign val="superscript"/>
        <sz val="10"/>
        <rFont val="Arial"/>
        <family val="2"/>
      </rPr>
      <t xml:space="preserve"> </t>
    </r>
    <r>
      <rPr>
        <b/>
        <sz val="10"/>
        <rFont val="Arial"/>
        <family val="2"/>
      </rPr>
      <t>in reading, writing, mathematics and English</t>
    </r>
  </si>
  <si>
    <t>Year: 2012 (Provisional)</t>
  </si>
  <si>
    <t>Coverage: England, State-funded schools only (including academies and CTCs)</t>
  </si>
  <si>
    <r>
      <t>Key Stage 1 English</t>
    </r>
    <r>
      <rPr>
        <b/>
        <vertAlign val="superscript"/>
        <sz val="8"/>
        <rFont val="Arial"/>
        <family val="2"/>
      </rPr>
      <t>3</t>
    </r>
    <r>
      <rPr>
        <b/>
        <sz val="8"/>
        <rFont val="Arial"/>
        <family val="2"/>
      </rPr>
      <t xml:space="preserve"> results to Key Stage 2 English</t>
    </r>
  </si>
  <si>
    <t>Percentage achieving Key Stage 2 level</t>
  </si>
  <si>
    <t>No Level</t>
  </si>
  <si>
    <t>% making expected progress</t>
  </si>
  <si>
    <t xml:space="preserve">1.  Only pupils with a valid level at both Key Stage 1 and Key Stage 2 are included, excluding pupils who were absent or disapplied from the Key Stage 1 assessments. Only pupils who have reached the end of Key Stage 2 in 2011 are included. In most cases, </t>
  </si>
  <si>
    <t>2. The KS2 levels shown in this table are a combination of the KS2 test and teacher assessment as used in calculating the KS1-2 progress measures.</t>
  </si>
  <si>
    <t>3.  See "Notes to Editors" for details of how the average Key Stage 1 level in English is calculated.</t>
  </si>
  <si>
    <t>No. achieving Key Stage 2 level</t>
  </si>
  <si>
    <t>No. making expected progress</t>
  </si>
  <si>
    <t xml:space="preserve">1.  Only pupils with a valid level at both Key Stage 1 and Key Stage 2 are included, excluding pupils who were absent or disapplied from the Key Stage 1 assessments. Only pupils who have reached the end of Key Stage 2 in 2012 are included. In most cases, </t>
  </si>
  <si>
    <t>2. Figures includes those independent schools who chose to take part in Key Stage 2 assessments.</t>
  </si>
  <si>
    <r>
      <t>Table 7: Attainment of pupils</t>
    </r>
    <r>
      <rPr>
        <b/>
        <vertAlign val="superscript"/>
        <sz val="10"/>
        <rFont val="Arial"/>
        <family val="2"/>
      </rPr>
      <t>1</t>
    </r>
    <r>
      <rPr>
        <b/>
        <sz val="10"/>
        <rFont val="Arial"/>
        <family val="2"/>
      </rPr>
      <t xml:space="preserve"> at Key Stage 2</t>
    </r>
    <r>
      <rPr>
        <b/>
        <sz val="10"/>
        <rFont val="Arial"/>
        <family val="2"/>
      </rPr>
      <t xml:space="preserve"> by prior attainment at Key Stage 1</t>
    </r>
    <r>
      <rPr>
        <b/>
        <vertAlign val="superscript"/>
        <sz val="10"/>
        <rFont val="Arial"/>
        <family val="2"/>
      </rPr>
      <t xml:space="preserve"> </t>
    </r>
    <r>
      <rPr>
        <b/>
        <sz val="10"/>
        <rFont val="Arial"/>
        <family val="2"/>
      </rPr>
      <t>in reading test, reading and writing teacher assessments</t>
    </r>
  </si>
  <si>
    <t>English and mathematics</t>
  </si>
  <si>
    <r>
      <t xml:space="preserve">  Speaking &amp; Listening TA</t>
    </r>
    <r>
      <rPr>
        <vertAlign val="superscript"/>
        <sz val="8"/>
        <rFont val="Arial"/>
        <family val="2"/>
      </rPr>
      <t>2</t>
    </r>
  </si>
  <si>
    <r>
      <t xml:space="preserve">  Using and applying mathematics TA</t>
    </r>
    <r>
      <rPr>
        <vertAlign val="superscript"/>
        <sz val="8"/>
        <rFont val="Arial"/>
        <family val="2"/>
      </rPr>
      <t>2</t>
    </r>
  </si>
  <si>
    <r>
      <t xml:space="preserve">  Number &amp; Algebra TA</t>
    </r>
    <r>
      <rPr>
        <vertAlign val="superscript"/>
        <sz val="8"/>
        <rFont val="Arial"/>
        <family val="2"/>
      </rPr>
      <t>2</t>
    </r>
  </si>
  <si>
    <r>
      <t xml:space="preserve">  Shape, space and measures TA</t>
    </r>
    <r>
      <rPr>
        <vertAlign val="superscript"/>
        <sz val="8"/>
        <rFont val="Arial"/>
        <family val="2"/>
      </rPr>
      <t>2</t>
    </r>
  </si>
  <si>
    <r>
      <t xml:space="preserve">  Handling data TA</t>
    </r>
    <r>
      <rPr>
        <vertAlign val="superscript"/>
        <sz val="8"/>
        <rFont val="Arial"/>
        <family val="2"/>
      </rPr>
      <t>2</t>
    </r>
  </si>
  <si>
    <r>
      <t xml:space="preserve">  Scientific Inquiry TA</t>
    </r>
    <r>
      <rPr>
        <vertAlign val="superscript"/>
        <sz val="8"/>
        <rFont val="Arial"/>
        <family val="2"/>
      </rPr>
      <t>2</t>
    </r>
  </si>
  <si>
    <r>
      <t xml:space="preserve">  Life processes and living things TA</t>
    </r>
    <r>
      <rPr>
        <vertAlign val="superscript"/>
        <sz val="8"/>
        <rFont val="Arial"/>
        <family val="2"/>
      </rPr>
      <t>2</t>
    </r>
  </si>
  <si>
    <r>
      <t xml:space="preserve">  Materials and their properties TA</t>
    </r>
    <r>
      <rPr>
        <vertAlign val="superscript"/>
        <sz val="8"/>
        <rFont val="Arial"/>
        <family val="2"/>
      </rPr>
      <t>2</t>
    </r>
  </si>
  <si>
    <r>
      <t xml:space="preserve">  Physical Processes TA</t>
    </r>
    <r>
      <rPr>
        <vertAlign val="superscript"/>
        <sz val="8"/>
        <rFont val="Arial"/>
        <family val="2"/>
      </rPr>
      <t>2</t>
    </r>
  </si>
  <si>
    <t>Summary showing the percentage of pupils achieving level 4 or above at Key Stage 2 by pupil characteristics</t>
  </si>
  <si>
    <r>
      <t>% making expected progress in English</t>
    </r>
    <r>
      <rPr>
        <b/>
        <vertAlign val="superscript"/>
        <sz val="8"/>
        <rFont val="Arial"/>
        <family val="2"/>
      </rPr>
      <t>1</t>
    </r>
  </si>
  <si>
    <r>
      <t>% making expected progress in Mathematics</t>
    </r>
    <r>
      <rPr>
        <b/>
        <vertAlign val="superscript"/>
        <sz val="8"/>
        <rFont val="Arial"/>
        <family val="2"/>
      </rPr>
      <t>1</t>
    </r>
  </si>
  <si>
    <r>
      <t>All Schools</t>
    </r>
    <r>
      <rPr>
        <b/>
        <u val="single"/>
        <vertAlign val="superscript"/>
        <sz val="8"/>
        <rFont val="Arial"/>
        <family val="2"/>
      </rPr>
      <t>2</t>
    </r>
  </si>
  <si>
    <r>
      <t>English</t>
    </r>
    <r>
      <rPr>
        <vertAlign val="superscript"/>
        <sz val="8"/>
        <rFont val="Arial"/>
        <family val="2"/>
      </rPr>
      <t>3</t>
    </r>
  </si>
  <si>
    <r>
      <t>Other than English</t>
    </r>
    <r>
      <rPr>
        <vertAlign val="superscript"/>
        <sz val="8"/>
        <rFont val="Arial"/>
        <family val="2"/>
      </rPr>
      <t>4</t>
    </r>
  </si>
  <si>
    <t>1.  Pupils are expected to progress by at least 2 levels between Key Stage 1 and Key Stage 2.</t>
  </si>
  <si>
    <t>2.  The all schools figure includes those independent schools who chose to take part in Key Stage 2 assessments.</t>
  </si>
  <si>
    <t>3.  Includes 'Not known but believed to be English'.</t>
  </si>
  <si>
    <t>4.  Includes 'Not known but believed to be other than English'.</t>
  </si>
  <si>
    <t>5.  Includes pupils for whom first language was not obtained, refused or could not be determined.</t>
  </si>
  <si>
    <t>6.  Includes pupils for whom free school meal eligibility or SEN provision could not be determined.</t>
  </si>
  <si>
    <r>
      <t>All other pupils</t>
    </r>
    <r>
      <rPr>
        <vertAlign val="superscript"/>
        <sz val="8"/>
        <rFont val="Arial"/>
        <family val="2"/>
      </rPr>
      <t>6</t>
    </r>
  </si>
  <si>
    <r>
      <t>Unclassified</t>
    </r>
    <r>
      <rPr>
        <vertAlign val="superscript"/>
        <sz val="8"/>
        <rFont val="Arial"/>
        <family val="2"/>
      </rPr>
      <t>6</t>
    </r>
  </si>
  <si>
    <t>7.  Includes pupils known to be eligible for FSM in any Spring, Autumn, Summer, Alternative Provision or Pupil Referral Unit census from Year 1 to Year 6 (i.e. not including nursery or reception) or are looked after children. Please see the technical notes for more details.</t>
  </si>
  <si>
    <t>7.  Includes pupils known to be eligible for FSM in any Spring Autumn, Summer, Alternative Provision or Pupil Referral Unit census from Year 1 to Year 6 (i.e. not including nursery or reception) or are looked after children. Please see the technical notes for more details.</t>
  </si>
  <si>
    <t>8.  Includes pupils for whom free school meal eligibility, SEN provision or SEN primary need could not be determined.</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</si>
</sst>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General_)"/>
    <numFmt numFmtId="168" formatCode="_-* #,##0_-;\-* #,##0_-;_-* &quot;-&quot;??_-;_-@_-"/>
    <numFmt numFmtId="169" formatCode="&quot;Yes&quot;;&quot;Yes&quot;;&quot;No&quot;"/>
    <numFmt numFmtId="170" formatCode="&quot;True&quot;;&quot;True&quot;;&quot;False&quot;"/>
    <numFmt numFmtId="171" formatCode="&quot;On&quot;;&quot;On&quot;;&quot;Off&quot;"/>
    <numFmt numFmtId="172" formatCode="[$€-2]\ #,##0.00_);[Red]\([$€-2]\ #,##0.00\)"/>
    <numFmt numFmtId="173" formatCode="0.00000"/>
    <numFmt numFmtId="174" formatCode="&quot;£&quot;#,##0"/>
    <numFmt numFmtId="175" formatCode="_-* #,##0.000_-;\-* #,##0.000_-;_-* &quot;-&quot;??_-;_-@_-"/>
    <numFmt numFmtId="176" formatCode="_-* #,##0.0000_-;\-* #,##0.0000_-;_-* &quot;-&quot;??_-;_-@_-"/>
    <numFmt numFmtId="177" formatCode="_-* #,##0.00000_-;\-* #,##0.00000_-;_-* &quot;-&quot;??_-;_-@_-"/>
    <numFmt numFmtId="178" formatCode="_-* #,##0.0_-;\-* #,##0.0_-;_-* &quot;-&quot;??_-;_-@_-"/>
    <numFmt numFmtId="179" formatCode="0.00000000%"/>
    <numFmt numFmtId="180" formatCode="0.00000000"/>
    <numFmt numFmtId="181" formatCode="#,##0.00000000"/>
    <numFmt numFmtId="182" formatCode="#,##0_ ;\-#,##0\ "/>
    <numFmt numFmtId="183" formatCode="0.0000"/>
    <numFmt numFmtId="184" formatCode="0.000"/>
    <numFmt numFmtId="185" formatCode="#0"/>
    <numFmt numFmtId="186" formatCode="0.0%"/>
    <numFmt numFmtId="187" formatCode="0.000000"/>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mmm\-yyyy\ hh:mm:ss"/>
    <numFmt numFmtId="197" formatCode="[hh]:mm:ss"/>
    <numFmt numFmtId="198" formatCode="#,##0.0%"/>
    <numFmt numFmtId="199" formatCode="d\-mmm\-yyyy\ \ h:mm:ss"/>
    <numFmt numFmtId="200" formatCode="h:mm:ss"/>
    <numFmt numFmtId="201" formatCode="0.0000000"/>
    <numFmt numFmtId="202" formatCode="\ \ #,##0"/>
    <numFmt numFmtId="203" formatCode="\ \ \ \ #,##0"/>
    <numFmt numFmtId="204" formatCode="\ \ \ \ \ \ #,##0"/>
    <numFmt numFmtId="205" formatCode="\ \ \ \ \ \ \ \ #,##0"/>
    <numFmt numFmtId="206" formatCode="\ \ \ \ \ \ \ \ \ \ #,##0"/>
    <numFmt numFmtId="207" formatCode="\ \ 0.0"/>
    <numFmt numFmtId="208" formatCode="#,##0_);\(#,##0\)"/>
    <numFmt numFmtId="209" formatCode="\ \ \ \ 0.0"/>
    <numFmt numFmtId="210" formatCode="0.000000000"/>
    <numFmt numFmtId="211" formatCode="[$-809]dd\ mmmm\ yyyy"/>
  </numFmts>
  <fonts count="57">
    <font>
      <sz val="10"/>
      <name val="Arial"/>
      <family val="0"/>
    </font>
    <font>
      <sz val="8"/>
      <name val="Arial"/>
      <family val="2"/>
    </font>
    <font>
      <b/>
      <sz val="10"/>
      <name val="Arial"/>
      <family val="2"/>
    </font>
    <font>
      <b/>
      <sz val="8"/>
      <name val="Arial"/>
      <family val="2"/>
    </font>
    <font>
      <vertAlign val="superscript"/>
      <sz val="8"/>
      <name val="Arial"/>
      <family val="2"/>
    </font>
    <font>
      <sz val="8"/>
      <color indexed="14"/>
      <name val="Arial"/>
      <family val="2"/>
    </font>
    <font>
      <b/>
      <vertAlign val="superscript"/>
      <sz val="8"/>
      <name val="Arial"/>
      <family val="2"/>
    </font>
    <font>
      <i/>
      <sz val="8"/>
      <name val="Arial"/>
      <family val="2"/>
    </font>
    <font>
      <sz val="8"/>
      <color indexed="8"/>
      <name val="Arial"/>
      <family val="2"/>
    </font>
    <font>
      <u val="single"/>
      <sz val="10"/>
      <color indexed="12"/>
      <name val="Arial"/>
      <family val="2"/>
    </font>
    <font>
      <u val="single"/>
      <sz val="10"/>
      <color indexed="36"/>
      <name val="Arial"/>
      <family val="2"/>
    </font>
    <font>
      <sz val="10"/>
      <color indexed="14"/>
      <name val="Arial"/>
      <family val="2"/>
    </font>
    <font>
      <sz val="8"/>
      <color indexed="21"/>
      <name val="Arial"/>
      <family val="2"/>
    </font>
    <font>
      <sz val="9"/>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12"/>
      <name val="Arial"/>
      <family val="2"/>
    </font>
    <font>
      <sz val="8"/>
      <color indexed="54"/>
      <name val="Arial"/>
      <family val="2"/>
    </font>
    <font>
      <b/>
      <sz val="8"/>
      <color indexed="54"/>
      <name val="Arial"/>
      <family val="2"/>
    </font>
    <font>
      <sz val="10"/>
      <name val="MS Sans Serif"/>
      <family val="2"/>
    </font>
    <font>
      <b/>
      <u val="single"/>
      <vertAlign val="superscript"/>
      <sz val="8"/>
      <name val="Arial"/>
      <family val="2"/>
    </font>
    <font>
      <b/>
      <u val="single"/>
      <sz val="8"/>
      <name val="Arial"/>
      <family val="2"/>
    </font>
    <font>
      <sz val="10"/>
      <name val="Courier"/>
      <family val="3"/>
    </font>
    <font>
      <b/>
      <vertAlign val="superscript"/>
      <sz val="10"/>
      <name val="Arial"/>
      <family val="2"/>
    </font>
    <font>
      <b/>
      <vertAlign val="subscript"/>
      <sz val="8"/>
      <name val="Arial"/>
      <family val="2"/>
    </font>
    <font>
      <b/>
      <sz val="8"/>
      <color indexed="10"/>
      <name val="Arial"/>
      <family val="2"/>
    </font>
    <font>
      <b/>
      <sz val="12"/>
      <color indexed="10"/>
      <name val="Arial"/>
      <family val="2"/>
    </font>
    <font>
      <b/>
      <sz val="10"/>
      <color indexed="14"/>
      <name val="Arial"/>
      <family val="2"/>
    </font>
    <font>
      <vertAlign val="superscript"/>
      <sz val="10"/>
      <name val="Arial"/>
      <family val="2"/>
    </font>
    <font>
      <b/>
      <sz val="10"/>
      <color indexed="10"/>
      <name val="Arial"/>
      <family val="2"/>
    </font>
    <font>
      <sz val="10"/>
      <color indexed="17"/>
      <name val="Arial"/>
      <family val="2"/>
    </font>
    <font>
      <sz val="10"/>
      <color indexed="10"/>
      <name val="Arial"/>
      <family val="2"/>
    </font>
    <font>
      <sz val="10"/>
      <color indexed="20"/>
      <name val="Arial"/>
      <family val="2"/>
    </font>
    <font>
      <sz val="8"/>
      <color indexed="20"/>
      <name val="Arial"/>
      <family val="2"/>
    </font>
    <font>
      <sz val="10"/>
      <color indexed="21"/>
      <name val="Arial"/>
      <family val="2"/>
    </font>
    <font>
      <sz val="10"/>
      <color indexed="18"/>
      <name val="Arial"/>
      <family val="2"/>
    </font>
    <font>
      <sz val="10"/>
      <color indexed="11"/>
      <name val="Arial"/>
      <family val="2"/>
    </font>
    <font>
      <b/>
      <sz val="8"/>
      <name val="Tahoma"/>
      <family val="2"/>
    </font>
    <font>
      <sz val="8"/>
      <name val="Tahoma"/>
      <family val="2"/>
    </font>
    <font>
      <sz val="8"/>
      <color indexed="10"/>
      <name val="Arial"/>
      <family val="2"/>
    </font>
    <font>
      <sz val="8"/>
      <color indexed="8"/>
      <name val="MS Sans Serif"/>
      <family val="2"/>
    </font>
    <font>
      <sz val="10"/>
      <color indexed="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167" fontId="37" fillId="0" borderId="0">
      <alignment/>
      <protection/>
    </xf>
    <xf numFmtId="0" fontId="34" fillId="0" borderId="0">
      <alignment/>
      <protection/>
    </xf>
    <xf numFmtId="167" fontId="37"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312">
    <xf numFmtId="0" fontId="0" fillId="0" borderId="0" xfId="0" applyAlignment="1">
      <alignment/>
    </xf>
    <xf numFmtId="3" fontId="3" fillId="24" borderId="0" xfId="0" applyNumberFormat="1" applyFont="1" applyFill="1" applyBorder="1" applyAlignment="1" applyProtection="1">
      <alignment/>
      <protection hidden="1"/>
    </xf>
    <xf numFmtId="3" fontId="1" fillId="24" borderId="0" xfId="0" applyNumberFormat="1" applyFont="1" applyFill="1" applyBorder="1" applyAlignment="1" applyProtection="1">
      <alignment/>
      <protection hidden="1"/>
    </xf>
    <xf numFmtId="0" fontId="3" fillId="24" borderId="0" xfId="0" applyFont="1" applyFill="1" applyBorder="1" applyAlignment="1" applyProtection="1">
      <alignment/>
      <protection hidden="1"/>
    </xf>
    <xf numFmtId="0" fontId="1" fillId="24" borderId="0" xfId="0" applyFont="1" applyFill="1" applyBorder="1" applyAlignment="1" applyProtection="1">
      <alignment/>
      <protection hidden="1"/>
    </xf>
    <xf numFmtId="3" fontId="3" fillId="24" borderId="0" xfId="0" applyNumberFormat="1" applyFont="1" applyFill="1" applyBorder="1" applyAlignment="1" applyProtection="1">
      <alignment/>
      <protection hidden="1"/>
    </xf>
    <xf numFmtId="3" fontId="3" fillId="24" borderId="0" xfId="0" applyNumberFormat="1" applyFont="1" applyFill="1" applyBorder="1" applyAlignment="1" applyProtection="1">
      <alignment horizontal="left"/>
      <protection hidden="1"/>
    </xf>
    <xf numFmtId="3" fontId="3" fillId="24" borderId="10" xfId="0" applyNumberFormat="1" applyFont="1" applyFill="1" applyBorder="1" applyAlignment="1" applyProtection="1">
      <alignment/>
      <protection hidden="1"/>
    </xf>
    <xf numFmtId="164" fontId="1" fillId="24" borderId="0" xfId="0" applyNumberFormat="1" applyFont="1" applyFill="1" applyBorder="1" applyAlignment="1" applyProtection="1">
      <alignment/>
      <protection hidden="1"/>
    </xf>
    <xf numFmtId="3" fontId="1" fillId="24" borderId="0" xfId="0" applyNumberFormat="1" applyFont="1" applyFill="1" applyAlignment="1" applyProtection="1">
      <alignment/>
      <protection hidden="1"/>
    </xf>
    <xf numFmtId="164" fontId="1" fillId="24" borderId="0" xfId="0" applyNumberFormat="1" applyFont="1" applyFill="1" applyAlignment="1" applyProtection="1">
      <alignment/>
      <protection hidden="1"/>
    </xf>
    <xf numFmtId="0" fontId="0" fillId="24" borderId="0" xfId="0" applyFont="1" applyFill="1" applyAlignment="1" applyProtection="1">
      <alignment/>
      <protection hidden="1"/>
    </xf>
    <xf numFmtId="3" fontId="3" fillId="24" borderId="0" xfId="0" applyNumberFormat="1" applyFont="1" applyFill="1" applyAlignment="1" applyProtection="1">
      <alignment/>
      <protection hidden="1"/>
    </xf>
    <xf numFmtId="3" fontId="1" fillId="24" borderId="0" xfId="0" applyNumberFormat="1" applyFont="1" applyFill="1" applyAlignment="1" applyProtection="1">
      <alignment/>
      <protection hidden="1"/>
    </xf>
    <xf numFmtId="3" fontId="3" fillId="24" borderId="0" xfId="0" applyNumberFormat="1" applyFont="1" applyFill="1" applyBorder="1" applyAlignment="1" applyProtection="1">
      <alignment horizontal="right" vertical="top" wrapText="1"/>
      <protection hidden="1"/>
    </xf>
    <xf numFmtId="3" fontId="3" fillId="24" borderId="0" xfId="0" applyNumberFormat="1" applyFont="1" applyFill="1" applyAlignment="1" applyProtection="1">
      <alignment horizontal="right"/>
      <protection hidden="1"/>
    </xf>
    <xf numFmtId="3" fontId="1" fillId="24" borderId="0" xfId="0" applyNumberFormat="1" applyFont="1" applyFill="1" applyAlignment="1" applyProtection="1">
      <alignment horizontal="right"/>
      <protection hidden="1"/>
    </xf>
    <xf numFmtId="166" fontId="1" fillId="24" borderId="0" xfId="0" applyNumberFormat="1" applyFont="1" applyFill="1" applyAlignment="1" applyProtection="1">
      <alignment horizontal="right"/>
      <protection hidden="1"/>
    </xf>
    <xf numFmtId="3" fontId="1" fillId="24" borderId="0" xfId="0" applyNumberFormat="1" applyFont="1" applyFill="1" applyBorder="1" applyAlignment="1" applyProtection="1">
      <alignment horizontal="right"/>
      <protection hidden="1"/>
    </xf>
    <xf numFmtId="3" fontId="3" fillId="24" borderId="10" xfId="0" applyNumberFormat="1" applyFont="1" applyFill="1" applyBorder="1" applyAlignment="1" applyProtection="1">
      <alignment horizontal="right"/>
      <protection hidden="1"/>
    </xf>
    <xf numFmtId="3" fontId="3" fillId="24" borderId="0" xfId="0" applyNumberFormat="1" applyFont="1" applyFill="1" applyBorder="1" applyAlignment="1" applyProtection="1">
      <alignment horizontal="right"/>
      <protection hidden="1"/>
    </xf>
    <xf numFmtId="1" fontId="1" fillId="24" borderId="0" xfId="0" applyNumberFormat="1" applyFont="1" applyFill="1" applyBorder="1" applyAlignment="1" applyProtection="1">
      <alignment/>
      <protection hidden="1"/>
    </xf>
    <xf numFmtId="0" fontId="7" fillId="24" borderId="0" xfId="0" applyFont="1" applyFill="1" applyBorder="1" applyAlignment="1" applyProtection="1">
      <alignment horizontal="right"/>
      <protection hidden="1"/>
    </xf>
    <xf numFmtId="3" fontId="1" fillId="24" borderId="0" xfId="0" applyNumberFormat="1" applyFont="1" applyFill="1" applyBorder="1" applyAlignment="1" applyProtection="1">
      <alignment/>
      <protection hidden="1"/>
    </xf>
    <xf numFmtId="0" fontId="1" fillId="24" borderId="0" xfId="44" applyNumberFormat="1" applyFont="1" applyFill="1" applyBorder="1" applyAlignment="1" applyProtection="1">
      <alignment/>
      <protection hidden="1"/>
    </xf>
    <xf numFmtId="0" fontId="1" fillId="24" borderId="0" xfId="0" applyNumberFormat="1" applyFont="1" applyFill="1" applyBorder="1" applyAlignment="1" applyProtection="1">
      <alignment/>
      <protection hidden="1"/>
    </xf>
    <xf numFmtId="44" fontId="1" fillId="24" borderId="0" xfId="44" applyFont="1" applyFill="1" applyBorder="1" applyAlignment="1" applyProtection="1">
      <alignment/>
      <protection hidden="1"/>
    </xf>
    <xf numFmtId="0" fontId="1" fillId="24" borderId="0" xfId="0" applyFont="1" applyFill="1" applyBorder="1" applyAlignment="1" applyProtection="1">
      <alignment/>
      <protection hidden="1"/>
    </xf>
    <xf numFmtId="0" fontId="1" fillId="24" borderId="0" xfId="0" applyFont="1" applyFill="1" applyAlignment="1" applyProtection="1">
      <alignment/>
      <protection hidden="1"/>
    </xf>
    <xf numFmtId="0" fontId="1" fillId="24" borderId="10" xfId="0" applyFont="1" applyFill="1" applyBorder="1" applyAlignment="1" applyProtection="1">
      <alignment/>
      <protection hidden="1"/>
    </xf>
    <xf numFmtId="3" fontId="2" fillId="24" borderId="0" xfId="0" applyNumberFormat="1" applyFont="1" applyFill="1" applyBorder="1" applyAlignment="1" applyProtection="1">
      <alignment horizontal="left" wrapText="1"/>
      <protection hidden="1"/>
    </xf>
    <xf numFmtId="0" fontId="11" fillId="24" borderId="0" xfId="0" applyFont="1" applyFill="1" applyAlignment="1" applyProtection="1">
      <alignment/>
      <protection hidden="1"/>
    </xf>
    <xf numFmtId="3" fontId="0" fillId="24" borderId="0" xfId="0" applyNumberFormat="1" applyFont="1" applyFill="1" applyBorder="1" applyAlignment="1" applyProtection="1">
      <alignment horizontal="left" wrapText="1"/>
      <protection hidden="1"/>
    </xf>
    <xf numFmtId="3" fontId="2" fillId="24" borderId="0" xfId="0" applyNumberFormat="1" applyFont="1" applyFill="1" applyBorder="1" applyAlignment="1" applyProtection="1">
      <alignment/>
      <protection hidden="1"/>
    </xf>
    <xf numFmtId="0" fontId="5" fillId="24" borderId="0" xfId="0" applyFont="1" applyFill="1" applyBorder="1" applyAlignment="1" applyProtection="1">
      <alignment/>
      <protection hidden="1"/>
    </xf>
    <xf numFmtId="0" fontId="1" fillId="24" borderId="0" xfId="0" applyFont="1" applyFill="1" applyBorder="1" applyAlignment="1" applyProtection="1">
      <alignment horizontal="left" wrapText="1"/>
      <protection hidden="1"/>
    </xf>
    <xf numFmtId="0" fontId="3" fillId="24" borderId="10" xfId="0" applyFont="1" applyFill="1" applyBorder="1" applyAlignment="1" applyProtection="1">
      <alignment horizontal="left" wrapText="1"/>
      <protection hidden="1"/>
    </xf>
    <xf numFmtId="0" fontId="5" fillId="24" borderId="0" xfId="0" applyFont="1" applyFill="1" applyAlignment="1" applyProtection="1">
      <alignment/>
      <protection hidden="1"/>
    </xf>
    <xf numFmtId="0" fontId="1" fillId="24" borderId="0" xfId="0" applyFont="1" applyFill="1" applyAlignment="1" applyProtection="1">
      <alignment/>
      <protection hidden="1"/>
    </xf>
    <xf numFmtId="3" fontId="3" fillId="24" borderId="0" xfId="0" applyNumberFormat="1" applyFont="1" applyFill="1" applyBorder="1" applyAlignment="1" applyProtection="1">
      <alignment wrapText="1"/>
      <protection hidden="1"/>
    </xf>
    <xf numFmtId="3" fontId="0" fillId="24" borderId="0" xfId="0" applyNumberFormat="1" applyFont="1" applyFill="1" applyBorder="1" applyAlignment="1" applyProtection="1">
      <alignment/>
      <protection hidden="1"/>
    </xf>
    <xf numFmtId="3" fontId="3" fillId="24" borderId="0" xfId="0" applyNumberFormat="1" applyFont="1" applyFill="1" applyAlignment="1" applyProtection="1">
      <alignment/>
      <protection hidden="1"/>
    </xf>
    <xf numFmtId="3" fontId="1" fillId="24" borderId="10" xfId="0" applyNumberFormat="1" applyFont="1" applyFill="1" applyBorder="1" applyAlignment="1" applyProtection="1">
      <alignment/>
      <protection hidden="1"/>
    </xf>
    <xf numFmtId="0" fontId="3" fillId="24" borderId="0" xfId="0" applyFont="1" applyFill="1" applyAlignment="1" applyProtection="1">
      <alignment/>
      <protection hidden="1"/>
    </xf>
    <xf numFmtId="0" fontId="1" fillId="24" borderId="0" xfId="0" applyFont="1" applyFill="1" applyAlignment="1" applyProtection="1">
      <alignment horizontal="left" wrapText="1"/>
      <protection hidden="1"/>
    </xf>
    <xf numFmtId="0" fontId="3" fillId="24" borderId="11" xfId="0" applyFont="1" applyFill="1" applyBorder="1" applyAlignment="1" applyProtection="1">
      <alignment/>
      <protection hidden="1"/>
    </xf>
    <xf numFmtId="3" fontId="1" fillId="24" borderId="0" xfId="0" applyNumberFormat="1" applyFont="1" applyFill="1" applyBorder="1" applyAlignment="1" applyProtection="1">
      <alignment horizontal="left" indent="1"/>
      <protection hidden="1"/>
    </xf>
    <xf numFmtId="3" fontId="1" fillId="24" borderId="0" xfId="0" applyNumberFormat="1" applyFont="1" applyFill="1" applyBorder="1" applyAlignment="1" applyProtection="1">
      <alignment horizontal="left" indent="2"/>
      <protection hidden="1"/>
    </xf>
    <xf numFmtId="3" fontId="1" fillId="24" borderId="0" xfId="0" applyNumberFormat="1" applyFont="1" applyFill="1" applyAlignment="1" applyProtection="1">
      <alignment horizontal="left" indent="1"/>
      <protection hidden="1"/>
    </xf>
    <xf numFmtId="3" fontId="1" fillId="24" borderId="0" xfId="0" applyNumberFormat="1" applyFont="1" applyFill="1" applyAlignment="1" applyProtection="1">
      <alignment horizontal="left" indent="2"/>
      <protection hidden="1"/>
    </xf>
    <xf numFmtId="164" fontId="1" fillId="24" borderId="0" xfId="0" applyNumberFormat="1" applyFont="1" applyFill="1" applyBorder="1" applyAlignment="1" applyProtection="1">
      <alignment/>
      <protection hidden="1"/>
    </xf>
    <xf numFmtId="164" fontId="5" fillId="24" borderId="0" xfId="0" applyNumberFormat="1" applyFont="1" applyFill="1" applyBorder="1" applyAlignment="1" applyProtection="1">
      <alignment/>
      <protection hidden="1"/>
    </xf>
    <xf numFmtId="0" fontId="3" fillId="24" borderId="0" xfId="0" applyFont="1" applyFill="1" applyBorder="1" applyAlignment="1" applyProtection="1">
      <alignment horizontal="center"/>
      <protection hidden="1"/>
    </xf>
    <xf numFmtId="0" fontId="0" fillId="0" borderId="0" xfId="0" applyFill="1" applyBorder="1" applyAlignment="1">
      <alignment/>
    </xf>
    <xf numFmtId="165" fontId="3" fillId="24" borderId="0" xfId="0" applyNumberFormat="1" applyFont="1" applyFill="1" applyBorder="1" applyAlignment="1" applyProtection="1">
      <alignment/>
      <protection hidden="1"/>
    </xf>
    <xf numFmtId="0" fontId="0" fillId="0" borderId="0" xfId="0" applyBorder="1" applyAlignment="1">
      <alignment/>
    </xf>
    <xf numFmtId="0" fontId="12" fillId="24" borderId="0" xfId="0" applyFont="1" applyFill="1" applyBorder="1" applyAlignment="1" applyProtection="1">
      <alignment/>
      <protection hidden="1"/>
    </xf>
    <xf numFmtId="0" fontId="0" fillId="0" borderId="0" xfId="0" applyAlignment="1">
      <alignment/>
    </xf>
    <xf numFmtId="3" fontId="0" fillId="8" borderId="12" xfId="0" applyNumberFormat="1" applyFont="1" applyFill="1" applyBorder="1" applyAlignment="1" applyProtection="1">
      <alignment/>
      <protection locked="0"/>
    </xf>
    <xf numFmtId="3" fontId="0" fillId="8" borderId="13" xfId="0" applyNumberFormat="1" applyFont="1" applyFill="1" applyBorder="1" applyAlignment="1" applyProtection="1">
      <alignment/>
      <protection locked="0"/>
    </xf>
    <xf numFmtId="3" fontId="1" fillId="24" borderId="10" xfId="0" applyNumberFormat="1" applyFont="1" applyFill="1" applyBorder="1" applyAlignment="1" applyProtection="1">
      <alignment/>
      <protection locked="0"/>
    </xf>
    <xf numFmtId="3" fontId="13" fillId="24" borderId="0" xfId="0" applyNumberFormat="1" applyFont="1" applyFill="1" applyAlignment="1" applyProtection="1">
      <alignment/>
      <protection hidden="1"/>
    </xf>
    <xf numFmtId="3" fontId="13" fillId="24" borderId="0" xfId="0" applyNumberFormat="1" applyFont="1" applyFill="1" applyBorder="1" applyAlignment="1" applyProtection="1">
      <alignment/>
      <protection hidden="1"/>
    </xf>
    <xf numFmtId="0" fontId="32" fillId="24" borderId="0" xfId="0" applyFont="1" applyFill="1" applyAlignment="1" applyProtection="1">
      <alignment/>
      <protection hidden="1"/>
    </xf>
    <xf numFmtId="0" fontId="33" fillId="24" borderId="0" xfId="0" applyFont="1" applyFill="1" applyAlignment="1" applyProtection="1">
      <alignment/>
      <protection hidden="1"/>
    </xf>
    <xf numFmtId="0" fontId="32" fillId="24" borderId="0" xfId="0" applyFont="1" applyFill="1" applyBorder="1" applyAlignment="1" applyProtection="1">
      <alignment/>
      <protection hidden="1"/>
    </xf>
    <xf numFmtId="1" fontId="3" fillId="24" borderId="0" xfId="0" applyNumberFormat="1" applyFont="1" applyFill="1" applyAlignment="1" applyProtection="1">
      <alignment horizontal="right"/>
      <protection hidden="1"/>
    </xf>
    <xf numFmtId="1" fontId="3" fillId="24" borderId="10" xfId="0" applyNumberFormat="1" applyFont="1" applyFill="1" applyBorder="1" applyAlignment="1" applyProtection="1">
      <alignment horizontal="right"/>
      <protection hidden="1"/>
    </xf>
    <xf numFmtId="0" fontId="3" fillId="24" borderId="14" xfId="0" applyFont="1" applyFill="1" applyBorder="1" applyAlignment="1" applyProtection="1">
      <alignment horizontal="center" vertical="center"/>
      <protection hidden="1"/>
    </xf>
    <xf numFmtId="0" fontId="1" fillId="24" borderId="14" xfId="0" applyFont="1" applyFill="1" applyBorder="1" applyAlignment="1" applyProtection="1">
      <alignment horizontal="center" vertical="center"/>
      <protection hidden="1"/>
    </xf>
    <xf numFmtId="1" fontId="3" fillId="24" borderId="0" xfId="0" applyNumberFormat="1" applyFont="1" applyFill="1" applyBorder="1" applyAlignment="1" applyProtection="1">
      <alignment horizontal="center"/>
      <protection hidden="1"/>
    </xf>
    <xf numFmtId="0" fontId="3" fillId="24" borderId="14" xfId="0" applyFont="1" applyFill="1" applyBorder="1" applyAlignment="1" applyProtection="1">
      <alignment horizontal="center" vertical="center" wrapText="1"/>
      <protection hidden="1"/>
    </xf>
    <xf numFmtId="0" fontId="1" fillId="24" borderId="0" xfId="0" applyFont="1" applyFill="1" applyBorder="1" applyAlignment="1" applyProtection="1">
      <alignment horizontal="center" vertical="center"/>
      <protection hidden="1"/>
    </xf>
    <xf numFmtId="3" fontId="3" fillId="24" borderId="14" xfId="0" applyNumberFormat="1" applyFont="1" applyFill="1" applyBorder="1" applyAlignment="1" applyProtection="1">
      <alignment horizontal="center" vertical="center"/>
      <protection hidden="1"/>
    </xf>
    <xf numFmtId="3" fontId="1" fillId="24" borderId="14" xfId="0" applyNumberFormat="1" applyFont="1" applyFill="1" applyBorder="1" applyAlignment="1" applyProtection="1">
      <alignment horizontal="center" vertical="center"/>
      <protection hidden="1"/>
    </xf>
    <xf numFmtId="0" fontId="3" fillId="24" borderId="0" xfId="0" applyFont="1" applyFill="1" applyBorder="1" applyAlignment="1" applyProtection="1">
      <alignment horizontal="center" wrapText="1"/>
      <protection hidden="1"/>
    </xf>
    <xf numFmtId="0" fontId="36" fillId="24" borderId="0" xfId="0" applyFont="1" applyFill="1" applyBorder="1" applyAlignment="1" applyProtection="1">
      <alignment/>
      <protection hidden="1"/>
    </xf>
    <xf numFmtId="1" fontId="3" fillId="24" borderId="0" xfId="0" applyNumberFormat="1" applyFont="1" applyFill="1" applyBorder="1" applyAlignment="1" applyProtection="1">
      <alignment horizontal="center" wrapText="1"/>
      <protection hidden="1"/>
    </xf>
    <xf numFmtId="1" fontId="5" fillId="24" borderId="0" xfId="0" applyNumberFormat="1" applyFont="1" applyFill="1" applyBorder="1" applyAlignment="1" applyProtection="1">
      <alignment/>
      <protection hidden="1"/>
    </xf>
    <xf numFmtId="1" fontId="1" fillId="24" borderId="0" xfId="0" applyNumberFormat="1" applyFont="1" applyFill="1" applyBorder="1" applyAlignment="1" applyProtection="1">
      <alignment horizontal="center"/>
      <protection hidden="1"/>
    </xf>
    <xf numFmtId="1" fontId="1" fillId="24" borderId="0" xfId="0" applyNumberFormat="1" applyFont="1" applyFill="1" applyBorder="1" applyAlignment="1" applyProtection="1">
      <alignment/>
      <protection hidden="1"/>
    </xf>
    <xf numFmtId="0" fontId="36" fillId="24" borderId="0" xfId="0" applyFont="1" applyFill="1" applyBorder="1" applyAlignment="1" applyProtection="1">
      <alignment vertical="center"/>
      <protection hidden="1"/>
    </xf>
    <xf numFmtId="0" fontId="0" fillId="0" borderId="0" xfId="0" applyAlignment="1">
      <alignment vertical="center"/>
    </xf>
    <xf numFmtId="1" fontId="5" fillId="24" borderId="0" xfId="0" applyNumberFormat="1" applyFont="1" applyFill="1" applyBorder="1" applyAlignment="1" applyProtection="1">
      <alignment horizontal="center"/>
      <protection hidden="1"/>
    </xf>
    <xf numFmtId="164" fontId="1" fillId="24" borderId="10" xfId="0" applyNumberFormat="1" applyFont="1" applyFill="1" applyBorder="1" applyAlignment="1" applyProtection="1">
      <alignment horizontal="center"/>
      <protection hidden="1"/>
    </xf>
    <xf numFmtId="164" fontId="1" fillId="24" borderId="10" xfId="0" applyNumberFormat="1" applyFont="1" applyFill="1" applyBorder="1" applyAlignment="1" applyProtection="1">
      <alignment/>
      <protection hidden="1"/>
    </xf>
    <xf numFmtId="165" fontId="1" fillId="24" borderId="10" xfId="0" applyNumberFormat="1" applyFont="1" applyFill="1" applyBorder="1" applyAlignment="1" applyProtection="1">
      <alignment/>
      <protection hidden="1"/>
    </xf>
    <xf numFmtId="0" fontId="1" fillId="24" borderId="14" xfId="0" applyFont="1" applyFill="1" applyBorder="1" applyAlignment="1" applyProtection="1">
      <alignment/>
      <protection hidden="1"/>
    </xf>
    <xf numFmtId="0" fontId="0" fillId="0" borderId="0" xfId="0" applyFont="1" applyAlignment="1">
      <alignment/>
    </xf>
    <xf numFmtId="167" fontId="2" fillId="0" borderId="0" xfId="64" applyFont="1" applyAlignment="1">
      <alignment/>
      <protection/>
    </xf>
    <xf numFmtId="167" fontId="3" fillId="0" borderId="0" xfId="64" applyFont="1" applyAlignment="1">
      <alignment/>
      <protection/>
    </xf>
    <xf numFmtId="164" fontId="3" fillId="0" borderId="0" xfId="64" applyNumberFormat="1" applyFont="1">
      <alignment/>
      <protection/>
    </xf>
    <xf numFmtId="0" fontId="0" fillId="0" borderId="0" xfId="0" applyFont="1" applyAlignment="1">
      <alignment/>
    </xf>
    <xf numFmtId="3" fontId="2" fillId="24" borderId="0" xfId="0" applyNumberFormat="1" applyFont="1" applyFill="1" applyBorder="1" applyAlignment="1" applyProtection="1">
      <alignment/>
      <protection hidden="1"/>
    </xf>
    <xf numFmtId="0" fontId="2" fillId="24" borderId="0" xfId="0" applyFont="1" applyFill="1" applyAlignment="1" applyProtection="1">
      <alignment/>
      <protection hidden="1"/>
    </xf>
    <xf numFmtId="3" fontId="32" fillId="24" borderId="0" xfId="0" applyNumberFormat="1" applyFont="1" applyFill="1" applyBorder="1" applyAlignment="1" applyProtection="1">
      <alignment horizontal="right" vertical="center" wrapText="1"/>
      <protection hidden="1"/>
    </xf>
    <xf numFmtId="1" fontId="3" fillId="24" borderId="0" xfId="0" applyNumberFormat="1" applyFont="1" applyFill="1" applyBorder="1" applyAlignment="1" applyProtection="1">
      <alignment horizontal="right"/>
      <protection hidden="1"/>
    </xf>
    <xf numFmtId="0" fontId="1" fillId="24" borderId="0" xfId="0" applyFont="1" applyFill="1" applyBorder="1" applyAlignment="1" applyProtection="1">
      <alignment horizontal="center"/>
      <protection hidden="1"/>
    </xf>
    <xf numFmtId="0" fontId="1" fillId="0" borderId="0" xfId="0" applyFont="1" applyFill="1" applyAlignment="1" applyProtection="1">
      <alignment/>
      <protection hidden="1"/>
    </xf>
    <xf numFmtId="0" fontId="0" fillId="0" borderId="0" xfId="0" applyFont="1" applyBorder="1" applyAlignment="1">
      <alignment/>
    </xf>
    <xf numFmtId="167" fontId="3" fillId="0" borderId="0" xfId="64" applyFont="1" applyBorder="1" applyAlignment="1">
      <alignment/>
      <protection/>
    </xf>
    <xf numFmtId="165" fontId="2" fillId="0" borderId="0" xfId="61" applyNumberFormat="1" applyFont="1" applyFill="1" applyAlignment="1">
      <alignment horizontal="center"/>
      <protection/>
    </xf>
    <xf numFmtId="0" fontId="8" fillId="0" borderId="0" xfId="60" applyFont="1" applyBorder="1" applyAlignment="1">
      <alignment horizontal="left"/>
      <protection/>
    </xf>
    <xf numFmtId="0" fontId="8" fillId="0" borderId="0" xfId="60" applyFont="1" applyBorder="1" applyAlignment="1">
      <alignment/>
      <protection/>
    </xf>
    <xf numFmtId="0" fontId="8" fillId="0" borderId="14" xfId="60" applyFont="1" applyBorder="1" applyAlignment="1">
      <alignment/>
      <protection/>
    </xf>
    <xf numFmtId="0" fontId="0" fillId="0" borderId="0" xfId="0" applyFont="1" applyFill="1" applyBorder="1" applyAlignment="1" applyProtection="1">
      <alignment/>
      <protection locked="0"/>
    </xf>
    <xf numFmtId="0" fontId="0" fillId="8" borderId="15" xfId="0" applyFont="1" applyFill="1" applyBorder="1" applyAlignment="1" applyProtection="1">
      <alignment/>
      <protection locked="0"/>
    </xf>
    <xf numFmtId="0" fontId="0" fillId="8" borderId="16" xfId="0" applyFill="1" applyBorder="1" applyAlignment="1">
      <alignment/>
    </xf>
    <xf numFmtId="0" fontId="0" fillId="8" borderId="17" xfId="0" applyFill="1" applyBorder="1" applyAlignment="1">
      <alignment/>
    </xf>
    <xf numFmtId="0" fontId="0" fillId="0" borderId="0" xfId="0" applyFont="1" applyFill="1" applyBorder="1" applyAlignment="1" applyProtection="1">
      <alignment horizontal="center"/>
      <protection locked="0"/>
    </xf>
    <xf numFmtId="3" fontId="2" fillId="24" borderId="0" xfId="0" applyNumberFormat="1" applyFont="1" applyFill="1" applyBorder="1" applyAlignment="1" applyProtection="1">
      <alignment wrapText="1"/>
      <protection hidden="1"/>
    </xf>
    <xf numFmtId="3" fontId="3" fillId="24" borderId="14" xfId="0" applyNumberFormat="1" applyFont="1" applyFill="1" applyBorder="1" applyAlignment="1" applyProtection="1" quotePrefix="1">
      <alignment horizontal="center"/>
      <protection hidden="1"/>
    </xf>
    <xf numFmtId="0" fontId="1" fillId="8" borderId="18" xfId="0" applyFont="1" applyFill="1" applyBorder="1" applyAlignment="1" applyProtection="1">
      <alignment/>
      <protection hidden="1"/>
    </xf>
    <xf numFmtId="0" fontId="1" fillId="8" borderId="19" xfId="0" applyFont="1" applyFill="1" applyBorder="1" applyAlignment="1" applyProtection="1">
      <alignment/>
      <protection hidden="1"/>
    </xf>
    <xf numFmtId="0" fontId="3" fillId="20" borderId="17" xfId="0" applyFont="1" applyFill="1" applyBorder="1" applyAlignment="1" applyProtection="1">
      <alignment/>
      <protection hidden="1"/>
    </xf>
    <xf numFmtId="0" fontId="2" fillId="20" borderId="15" xfId="0" applyFont="1" applyFill="1" applyBorder="1" applyAlignment="1" applyProtection="1">
      <alignment horizontal="left"/>
      <protection locked="0"/>
    </xf>
    <xf numFmtId="0" fontId="2" fillId="20" borderId="16" xfId="0" applyFont="1" applyFill="1" applyBorder="1" applyAlignment="1" applyProtection="1">
      <alignment horizontal="left"/>
      <protection locked="0"/>
    </xf>
    <xf numFmtId="0" fontId="6" fillId="8" borderId="18" xfId="0" applyFont="1" applyFill="1" applyBorder="1" applyAlignment="1" applyProtection="1">
      <alignment horizontal="right"/>
      <protection hidden="1"/>
    </xf>
    <xf numFmtId="0" fontId="41" fillId="0" borderId="0" xfId="0" applyFont="1" applyFill="1" applyAlignment="1">
      <alignment/>
    </xf>
    <xf numFmtId="0" fontId="0" fillId="0" borderId="0" xfId="0" applyFill="1" applyAlignment="1">
      <alignment/>
    </xf>
    <xf numFmtId="0" fontId="42" fillId="0" borderId="0" xfId="0" applyFont="1" applyFill="1" applyAlignment="1">
      <alignment/>
    </xf>
    <xf numFmtId="165" fontId="0" fillId="0" borderId="0" xfId="0" applyNumberFormat="1" applyFill="1" applyAlignment="1">
      <alignment horizontal="right"/>
    </xf>
    <xf numFmtId="0" fontId="1" fillId="0" borderId="0" xfId="0" applyFont="1" applyFill="1" applyAlignment="1" applyProtection="1">
      <alignment/>
      <protection hidden="1"/>
    </xf>
    <xf numFmtId="0" fontId="44" fillId="0" borderId="0" xfId="0" applyFont="1" applyFill="1" applyAlignment="1">
      <alignment/>
    </xf>
    <xf numFmtId="0" fontId="0" fillId="0" borderId="20" xfId="0" applyFill="1" applyBorder="1" applyAlignment="1">
      <alignment/>
    </xf>
    <xf numFmtId="0" fontId="0" fillId="0" borderId="0" xfId="0" applyFill="1" applyAlignment="1">
      <alignment horizontal="right"/>
    </xf>
    <xf numFmtId="0" fontId="0" fillId="0" borderId="20" xfId="0" applyFill="1" applyBorder="1" applyAlignment="1">
      <alignment horizontal="right"/>
    </xf>
    <xf numFmtId="0" fontId="0" fillId="0" borderId="0" xfId="0" applyFont="1" applyFill="1" applyAlignment="1">
      <alignment/>
    </xf>
    <xf numFmtId="0" fontId="45" fillId="0" borderId="0" xfId="0" applyFont="1" applyFill="1" applyAlignment="1">
      <alignment horizontal="right"/>
    </xf>
    <xf numFmtId="0" fontId="46" fillId="0" borderId="0" xfId="0" applyFont="1" applyFill="1" applyAlignment="1">
      <alignment/>
    </xf>
    <xf numFmtId="1" fontId="0" fillId="0" borderId="0" xfId="0" applyNumberFormat="1" applyFill="1" applyAlignment="1">
      <alignment/>
    </xf>
    <xf numFmtId="3" fontId="1" fillId="24" borderId="0" xfId="0" applyNumberFormat="1" applyFont="1" applyFill="1" applyBorder="1" applyAlignment="1" applyProtection="1">
      <alignment/>
      <protection hidden="1"/>
    </xf>
    <xf numFmtId="3" fontId="1" fillId="24" borderId="0" xfId="0" applyNumberFormat="1" applyFont="1" applyFill="1" applyAlignment="1" applyProtection="1">
      <alignment/>
      <protection hidden="1"/>
    </xf>
    <xf numFmtId="0" fontId="47" fillId="0" borderId="0" xfId="0" applyFont="1" applyFill="1" applyAlignment="1">
      <alignment/>
    </xf>
    <xf numFmtId="3" fontId="48" fillId="24" borderId="0" xfId="0" applyNumberFormat="1" applyFont="1" applyFill="1" applyAlignment="1" applyProtection="1">
      <alignment/>
      <protection hidden="1"/>
    </xf>
    <xf numFmtId="3" fontId="1" fillId="24" borderId="0" xfId="0" applyNumberFormat="1" applyFont="1" applyFill="1" applyAlignment="1" applyProtection="1">
      <alignment horizontal="left" indent="2"/>
      <protection hidden="1"/>
    </xf>
    <xf numFmtId="0" fontId="46" fillId="0" borderId="0" xfId="0" applyFont="1" applyFill="1" applyBorder="1" applyAlignment="1">
      <alignment/>
    </xf>
    <xf numFmtId="3" fontId="1" fillId="0" borderId="0" xfId="0" applyNumberFormat="1" applyFont="1" applyFill="1" applyBorder="1" applyAlignment="1" applyProtection="1">
      <alignment horizontal="right"/>
      <protection hidden="1"/>
    </xf>
    <xf numFmtId="0" fontId="41" fillId="0" borderId="0" xfId="0" applyFont="1" applyFill="1" applyBorder="1" applyAlignment="1">
      <alignment/>
    </xf>
    <xf numFmtId="0" fontId="0" fillId="0" borderId="0" xfId="0" applyFont="1" applyFill="1" applyBorder="1" applyAlignment="1">
      <alignment/>
    </xf>
    <xf numFmtId="0" fontId="49" fillId="0" borderId="0" xfId="0" applyFont="1" applyBorder="1" applyAlignment="1">
      <alignment/>
    </xf>
    <xf numFmtId="0" fontId="41" fillId="0" borderId="0" xfId="0" applyFont="1" applyAlignment="1">
      <alignment horizontal="center"/>
    </xf>
    <xf numFmtId="0" fontId="40" fillId="0" borderId="0" xfId="0" applyFont="1" applyAlignment="1">
      <alignment horizontal="right"/>
    </xf>
    <xf numFmtId="0" fontId="31" fillId="0" borderId="0" xfId="0" applyFont="1" applyAlignment="1">
      <alignment/>
    </xf>
    <xf numFmtId="0" fontId="1" fillId="24" borderId="0" xfId="0" applyFont="1" applyFill="1" applyBorder="1" applyAlignment="1" applyProtection="1">
      <alignment horizontal="left" indent="1"/>
      <protection hidden="1"/>
    </xf>
    <xf numFmtId="0" fontId="50" fillId="0" borderId="0" xfId="0" applyFont="1" applyAlignment="1">
      <alignment/>
    </xf>
    <xf numFmtId="0" fontId="31" fillId="0" borderId="0" xfId="0" applyFont="1" applyFill="1" applyAlignment="1">
      <alignment/>
    </xf>
    <xf numFmtId="0" fontId="49" fillId="0" borderId="0" xfId="0" applyFont="1" applyAlignment="1">
      <alignment/>
    </xf>
    <xf numFmtId="0" fontId="51" fillId="0" borderId="0" xfId="0" applyFont="1" applyFill="1" applyAlignment="1">
      <alignment/>
    </xf>
    <xf numFmtId="0" fontId="51" fillId="0" borderId="0" xfId="0" applyFont="1" applyAlignment="1">
      <alignment/>
    </xf>
    <xf numFmtId="0" fontId="11" fillId="0" borderId="0" xfId="0" applyFont="1" applyAlignment="1">
      <alignment/>
    </xf>
    <xf numFmtId="0" fontId="42" fillId="0" borderId="0" xfId="0" applyFont="1" applyAlignment="1">
      <alignment/>
    </xf>
    <xf numFmtId="0" fontId="42" fillId="0" borderId="0" xfId="0" applyFont="1" applyFill="1" applyAlignment="1">
      <alignment/>
    </xf>
    <xf numFmtId="0" fontId="11" fillId="0" borderId="0" xfId="0" applyFont="1" applyFill="1" applyAlignment="1">
      <alignment/>
    </xf>
    <xf numFmtId="49" fontId="0" fillId="0" borderId="0" xfId="0" applyNumberFormat="1" applyFill="1" applyAlignment="1">
      <alignment/>
    </xf>
    <xf numFmtId="0" fontId="0" fillId="0" borderId="0" xfId="0" applyFont="1" applyFill="1" applyAlignment="1">
      <alignment/>
    </xf>
    <xf numFmtId="0" fontId="47" fillId="0" borderId="0" xfId="0" applyFont="1" applyAlignment="1">
      <alignment/>
    </xf>
    <xf numFmtId="0" fontId="0" fillId="0" borderId="0" xfId="0" applyFill="1" applyAlignment="1">
      <alignment horizontal="left"/>
    </xf>
    <xf numFmtId="0" fontId="0" fillId="0" borderId="0" xfId="0" applyFont="1" applyFill="1" applyAlignment="1">
      <alignment/>
    </xf>
    <xf numFmtId="3" fontId="1" fillId="24" borderId="0" xfId="0" applyNumberFormat="1" applyFont="1" applyFill="1" applyAlignment="1" applyProtection="1">
      <alignment horizontal="right"/>
      <protection hidden="1"/>
    </xf>
    <xf numFmtId="1" fontId="1" fillId="24" borderId="0" xfId="0" applyNumberFormat="1" applyFont="1" applyFill="1" applyAlignment="1" applyProtection="1">
      <alignment horizontal="right"/>
      <protection hidden="1"/>
    </xf>
    <xf numFmtId="3" fontId="1" fillId="24" borderId="0" xfId="0" applyNumberFormat="1" applyFont="1" applyFill="1" applyBorder="1" applyAlignment="1" applyProtection="1">
      <alignment horizontal="right"/>
      <protection hidden="1"/>
    </xf>
    <xf numFmtId="1" fontId="1" fillId="24" borderId="0" xfId="0" applyNumberFormat="1" applyFont="1" applyFill="1" applyBorder="1" applyAlignment="1" applyProtection="1">
      <alignment horizontal="right"/>
      <protection hidden="1"/>
    </xf>
    <xf numFmtId="0" fontId="3" fillId="24" borderId="10" xfId="0" applyFont="1" applyFill="1" applyBorder="1" applyAlignment="1" applyProtection="1">
      <alignment/>
      <protection hidden="1"/>
    </xf>
    <xf numFmtId="3" fontId="36" fillId="24" borderId="10" xfId="0" applyNumberFormat="1" applyFont="1" applyFill="1" applyBorder="1" applyAlignment="1" applyProtection="1">
      <alignment horizontal="right"/>
      <protection hidden="1"/>
    </xf>
    <xf numFmtId="0" fontId="7" fillId="24" borderId="11" xfId="0" applyFont="1" applyFill="1" applyBorder="1" applyAlignment="1" applyProtection="1">
      <alignment horizontal="right"/>
      <protection hidden="1"/>
    </xf>
    <xf numFmtId="0" fontId="31" fillId="0" borderId="0" xfId="0" applyFont="1" applyFill="1" applyAlignment="1">
      <alignment/>
    </xf>
    <xf numFmtId="3" fontId="1" fillId="24" borderId="0" xfId="0" applyNumberFormat="1" applyFont="1" applyFill="1" applyAlignment="1" applyProtection="1">
      <alignment/>
      <protection hidden="1"/>
    </xf>
    <xf numFmtId="0" fontId="0" fillId="25" borderId="0" xfId="0" applyFill="1" applyAlignment="1">
      <alignment/>
    </xf>
    <xf numFmtId="0" fontId="56" fillId="0" borderId="0" xfId="0" applyFont="1" applyFill="1" applyAlignment="1">
      <alignment/>
    </xf>
    <xf numFmtId="167" fontId="3" fillId="0" borderId="10" xfId="64" applyFont="1" applyBorder="1" applyAlignment="1">
      <alignment/>
      <protection/>
    </xf>
    <xf numFmtId="0" fontId="2" fillId="20" borderId="17" xfId="0" applyFont="1" applyFill="1" applyBorder="1" applyAlignment="1" applyProtection="1">
      <alignment horizontal="left"/>
      <protection locked="0"/>
    </xf>
    <xf numFmtId="0" fontId="0" fillId="24" borderId="0" xfId="61" applyFont="1" applyFill="1">
      <alignment/>
      <protection/>
    </xf>
    <xf numFmtId="1" fontId="3" fillId="24" borderId="14" xfId="62" applyNumberFormat="1" applyFont="1" applyFill="1" applyBorder="1" applyAlignment="1" applyProtection="1">
      <alignment horizontal="right"/>
      <protection/>
    </xf>
    <xf numFmtId="1" fontId="3" fillId="24" borderId="0" xfId="62" applyNumberFormat="1" applyFont="1" applyFill="1" applyBorder="1" applyAlignment="1" applyProtection="1">
      <alignment horizontal="center"/>
      <protection/>
    </xf>
    <xf numFmtId="0" fontId="2" fillId="0" borderId="0" xfId="0" applyFont="1" applyFill="1" applyAlignment="1">
      <alignment horizontal="left"/>
    </xf>
    <xf numFmtId="0" fontId="0" fillId="0" borderId="0" xfId="61" applyFont="1" applyFill="1" applyAlignment="1">
      <alignment horizontal="right"/>
      <protection/>
    </xf>
    <xf numFmtId="165" fontId="0" fillId="0" borderId="0" xfId="61" applyNumberFormat="1" applyFont="1" applyFill="1" applyAlignment="1">
      <alignment horizontal="center"/>
      <protection/>
    </xf>
    <xf numFmtId="0" fontId="0" fillId="0" borderId="0" xfId="61" applyFont="1" applyFill="1">
      <alignment/>
      <protection/>
    </xf>
    <xf numFmtId="0" fontId="2" fillId="0" borderId="0" xfId="61" applyFont="1" applyFill="1" applyAlignment="1">
      <alignment horizontal="left"/>
      <protection/>
    </xf>
    <xf numFmtId="1" fontId="0" fillId="0" borderId="0" xfId="61" applyNumberFormat="1" applyFont="1" applyFill="1" applyAlignment="1">
      <alignment horizontal="center"/>
      <protection/>
    </xf>
    <xf numFmtId="0" fontId="2" fillId="0" borderId="0" xfId="0" applyFont="1" applyFill="1" applyAlignment="1">
      <alignment/>
    </xf>
    <xf numFmtId="0" fontId="3" fillId="0" borderId="0" xfId="61" applyFont="1" applyFill="1">
      <alignment/>
      <protection/>
    </xf>
    <xf numFmtId="1" fontId="1" fillId="0" borderId="0" xfId="61" applyNumberFormat="1" applyFont="1" applyFill="1" applyAlignment="1">
      <alignment horizontal="center"/>
      <protection/>
    </xf>
    <xf numFmtId="0" fontId="1" fillId="0" borderId="0" xfId="61" applyFont="1" applyFill="1" applyAlignment="1">
      <alignment horizontal="right"/>
      <protection/>
    </xf>
    <xf numFmtId="165" fontId="1" fillId="0" borderId="0" xfId="61" applyNumberFormat="1" applyFont="1" applyFill="1" applyAlignment="1">
      <alignment horizontal="center"/>
      <protection/>
    </xf>
    <xf numFmtId="0" fontId="1" fillId="0" borderId="0" xfId="61" applyFont="1" applyFill="1">
      <alignment/>
      <protection/>
    </xf>
    <xf numFmtId="167" fontId="1" fillId="0" borderId="10" xfId="62" applyFont="1" applyFill="1" applyBorder="1">
      <alignment/>
      <protection/>
    </xf>
    <xf numFmtId="1" fontId="3" fillId="0" borderId="10" xfId="62" applyNumberFormat="1" applyFont="1" applyFill="1" applyBorder="1" applyAlignment="1">
      <alignment horizontal="center"/>
      <protection/>
    </xf>
    <xf numFmtId="167" fontId="3" fillId="0" borderId="10" xfId="62" applyFont="1" applyFill="1" applyBorder="1" applyAlignment="1">
      <alignment horizontal="right"/>
      <protection/>
    </xf>
    <xf numFmtId="1" fontId="3" fillId="0" borderId="14" xfId="62" applyNumberFormat="1" applyFont="1" applyFill="1" applyBorder="1" applyAlignment="1" applyProtection="1">
      <alignment horizontal="right"/>
      <protection/>
    </xf>
    <xf numFmtId="0" fontId="3" fillId="0" borderId="14" xfId="62" applyNumberFormat="1" applyFont="1" applyFill="1" applyBorder="1" applyAlignment="1" applyProtection="1">
      <alignment horizontal="right"/>
      <protection/>
    </xf>
    <xf numFmtId="167" fontId="3" fillId="0" borderId="14" xfId="62" applyNumberFormat="1" applyFont="1" applyFill="1" applyBorder="1" applyAlignment="1" applyProtection="1">
      <alignment horizontal="right"/>
      <protection/>
    </xf>
    <xf numFmtId="165" fontId="3" fillId="0" borderId="14" xfId="62" applyNumberFormat="1" applyFont="1" applyFill="1" applyBorder="1" applyAlignment="1">
      <alignment horizontal="right" wrapText="1"/>
      <protection/>
    </xf>
    <xf numFmtId="167" fontId="3" fillId="0" borderId="0" xfId="62" applyFont="1" applyFill="1" applyBorder="1" applyAlignment="1">
      <alignment horizontal="left"/>
      <protection/>
    </xf>
    <xf numFmtId="167" fontId="3" fillId="0" borderId="0" xfId="62" applyNumberFormat="1" applyFont="1" applyFill="1" applyBorder="1" applyAlignment="1" applyProtection="1">
      <alignment horizontal="right" indent="1"/>
      <protection/>
    </xf>
    <xf numFmtId="167" fontId="1" fillId="0" borderId="0" xfId="62" applyFont="1" applyFill="1">
      <alignment/>
      <protection/>
    </xf>
    <xf numFmtId="165" fontId="54" fillId="0" borderId="0" xfId="62" applyNumberFormat="1" applyFont="1" applyFill="1" applyBorder="1" applyAlignment="1" applyProtection="1">
      <alignment horizontal="right"/>
      <protection/>
    </xf>
    <xf numFmtId="165" fontId="1" fillId="0" borderId="0" xfId="62" applyNumberFormat="1" applyFont="1" applyFill="1" applyBorder="1" applyAlignment="1" applyProtection="1">
      <alignment horizontal="right"/>
      <protection/>
    </xf>
    <xf numFmtId="1" fontId="1" fillId="0" borderId="0" xfId="61" applyNumberFormat="1" applyFont="1" applyFill="1">
      <alignment/>
      <protection/>
    </xf>
    <xf numFmtId="1" fontId="54" fillId="0" borderId="0" xfId="61" applyNumberFormat="1" applyFont="1" applyFill="1">
      <alignment/>
      <protection/>
    </xf>
    <xf numFmtId="167" fontId="1" fillId="0" borderId="0" xfId="62" applyNumberFormat="1" applyFont="1" applyFill="1" applyAlignment="1" applyProtection="1">
      <alignment horizontal="left"/>
      <protection/>
    </xf>
    <xf numFmtId="167" fontId="3" fillId="0" borderId="0" xfId="62" applyFont="1" applyFill="1" applyBorder="1" applyAlignment="1">
      <alignment horizontal="center"/>
      <protection/>
    </xf>
    <xf numFmtId="165" fontId="1" fillId="0" borderId="0" xfId="0" applyNumberFormat="1" applyFont="1" applyFill="1" applyAlignment="1">
      <alignment/>
    </xf>
    <xf numFmtId="165" fontId="1" fillId="0" borderId="0" xfId="61" applyNumberFormat="1" applyFont="1" applyFill="1">
      <alignment/>
      <protection/>
    </xf>
    <xf numFmtId="165" fontId="1" fillId="0" borderId="0" xfId="0" applyNumberFormat="1" applyFont="1" applyFill="1" applyBorder="1" applyAlignment="1">
      <alignment/>
    </xf>
    <xf numFmtId="165" fontId="1" fillId="0" borderId="0" xfId="0" applyNumberFormat="1" applyFont="1" applyFill="1" applyBorder="1" applyAlignment="1">
      <alignment horizontal="right"/>
    </xf>
    <xf numFmtId="165" fontId="1" fillId="0" borderId="0" xfId="61" applyNumberFormat="1" applyFont="1" applyFill="1" applyBorder="1">
      <alignment/>
      <protection/>
    </xf>
    <xf numFmtId="167" fontId="1" fillId="0" borderId="0" xfId="62" applyFont="1" applyFill="1" applyBorder="1">
      <alignment/>
      <protection/>
    </xf>
    <xf numFmtId="1" fontId="1" fillId="0" borderId="0" xfId="62" applyNumberFormat="1" applyFont="1" applyFill="1" applyBorder="1" applyAlignment="1">
      <alignment horizontal="right" indent="1"/>
      <protection/>
    </xf>
    <xf numFmtId="1" fontId="1" fillId="0" borderId="0" xfId="68" applyNumberFormat="1" applyFont="1" applyFill="1" applyBorder="1" applyAlignment="1">
      <alignment horizontal="right" indent="1"/>
    </xf>
    <xf numFmtId="167" fontId="1" fillId="0" borderId="0" xfId="62" applyFont="1" applyFill="1" applyBorder="1" applyAlignment="1">
      <alignment horizontal="right" indent="1"/>
      <protection/>
    </xf>
    <xf numFmtId="165" fontId="1" fillId="0" borderId="0" xfId="62" applyNumberFormat="1" applyFont="1" applyFill="1" applyBorder="1" applyAlignment="1">
      <alignment horizontal="center"/>
      <protection/>
    </xf>
    <xf numFmtId="165" fontId="1" fillId="0" borderId="0" xfId="61" applyNumberFormat="1" applyFont="1" applyFill="1" applyBorder="1" applyAlignment="1">
      <alignment horizontal="center"/>
      <protection/>
    </xf>
    <xf numFmtId="1" fontId="1" fillId="0" borderId="0" xfId="61" applyNumberFormat="1" applyFont="1" applyFill="1" applyBorder="1">
      <alignment/>
      <protection/>
    </xf>
    <xf numFmtId="1" fontId="1" fillId="0" borderId="0" xfId="0" applyNumberFormat="1" applyFont="1" applyFill="1" applyAlignment="1">
      <alignment horizontal="right"/>
    </xf>
    <xf numFmtId="167" fontId="3" fillId="0" borderId="10" xfId="62" applyFont="1" applyFill="1" applyBorder="1" applyAlignment="1">
      <alignment horizontal="center"/>
      <protection/>
    </xf>
    <xf numFmtId="165" fontId="3" fillId="0" borderId="10" xfId="62" applyNumberFormat="1" applyFont="1" applyFill="1" applyBorder="1" applyAlignment="1">
      <alignment horizontal="center" wrapText="1"/>
      <protection/>
    </xf>
    <xf numFmtId="1" fontId="3" fillId="0" borderId="0" xfId="62" applyNumberFormat="1" applyFont="1" applyFill="1" applyBorder="1" applyAlignment="1" applyProtection="1">
      <alignment horizontal="right" indent="1"/>
      <protection/>
    </xf>
    <xf numFmtId="165" fontId="3" fillId="0" borderId="0" xfId="62" applyNumberFormat="1" applyFont="1" applyFill="1" applyBorder="1" applyAlignment="1">
      <alignment horizontal="center" wrapText="1"/>
      <protection/>
    </xf>
    <xf numFmtId="165" fontId="1" fillId="0" borderId="0" xfId="61" applyNumberFormat="1" applyFont="1" applyFill="1" applyAlignment="1">
      <alignment horizontal="right"/>
      <protection/>
    </xf>
    <xf numFmtId="1" fontId="54" fillId="0" borderId="0" xfId="62" applyNumberFormat="1" applyFont="1" applyFill="1" applyBorder="1" applyAlignment="1" applyProtection="1">
      <alignment horizontal="right"/>
      <protection/>
    </xf>
    <xf numFmtId="1" fontId="1" fillId="0" borderId="0" xfId="62" applyNumberFormat="1" applyFont="1" applyFill="1" applyBorder="1" applyAlignment="1" applyProtection="1">
      <alignment horizontal="right"/>
      <protection/>
    </xf>
    <xf numFmtId="1" fontId="1" fillId="0" borderId="0" xfId="0" applyNumberFormat="1" applyFont="1" applyFill="1" applyAlignment="1">
      <alignment/>
    </xf>
    <xf numFmtId="3" fontId="1" fillId="0" borderId="14" xfId="64" applyNumberFormat="1" applyFont="1" applyBorder="1" applyAlignment="1">
      <alignment horizontal="center" wrapText="1"/>
      <protection/>
    </xf>
    <xf numFmtId="3" fontId="1" fillId="0" borderId="10" xfId="64" applyNumberFormat="1" applyFont="1" applyBorder="1" applyAlignment="1">
      <alignment horizontal="center" wrapText="1"/>
      <protection/>
    </xf>
    <xf numFmtId="0" fontId="1" fillId="24" borderId="10" xfId="0" applyFont="1" applyFill="1" applyBorder="1" applyAlignment="1">
      <alignment horizontal="center" wrapText="1"/>
    </xf>
    <xf numFmtId="167" fontId="1" fillId="0" borderId="0" xfId="64" applyFont="1" applyBorder="1" applyAlignment="1">
      <alignment vertical="center" wrapText="1"/>
      <protection/>
    </xf>
    <xf numFmtId="3" fontId="1" fillId="0" borderId="0" xfId="64" applyNumberFormat="1" applyFont="1" applyBorder="1" applyAlignment="1">
      <alignment horizontal="center" vertical="center" wrapText="1"/>
      <protection/>
    </xf>
    <xf numFmtId="3" fontId="46" fillId="0" borderId="0" xfId="0" applyNumberFormat="1" applyFont="1" applyAlignment="1">
      <alignment/>
    </xf>
    <xf numFmtId="1" fontId="1" fillId="0" borderId="0" xfId="64" applyNumberFormat="1" applyFont="1" applyBorder="1" applyAlignment="1">
      <alignment horizontal="center" vertical="center" wrapText="1"/>
      <protection/>
    </xf>
    <xf numFmtId="3" fontId="1" fillId="0" borderId="14" xfId="64" applyNumberFormat="1" applyFont="1" applyBorder="1" applyAlignment="1">
      <alignment horizontal="center" vertical="center" wrapText="1"/>
      <protection/>
    </xf>
    <xf numFmtId="1" fontId="1" fillId="0" borderId="14" xfId="64" applyNumberFormat="1" applyFont="1" applyBorder="1" applyAlignment="1">
      <alignment horizontal="center" vertical="center" wrapText="1"/>
      <protection/>
    </xf>
    <xf numFmtId="3" fontId="1" fillId="0" borderId="0" xfId="60" applyNumberFormat="1" applyFont="1" applyBorder="1" applyAlignment="1">
      <alignment horizontal="center"/>
      <protection/>
    </xf>
    <xf numFmtId="0" fontId="1" fillId="0" borderId="0" xfId="60" applyFont="1" applyBorder="1" applyAlignment="1">
      <alignment/>
      <protection/>
    </xf>
    <xf numFmtId="0" fontId="8" fillId="0" borderId="0" xfId="60" applyFont="1" applyBorder="1" applyAlignment="1">
      <alignment wrapText="1"/>
      <protection/>
    </xf>
    <xf numFmtId="0" fontId="8" fillId="0" borderId="0" xfId="60" applyFont="1" applyFill="1" applyBorder="1" applyAlignment="1">
      <alignment wrapText="1"/>
      <protection/>
    </xf>
    <xf numFmtId="0" fontId="1" fillId="0" borderId="0" xfId="60" applyFont="1" applyAlignment="1">
      <alignment horizontal="left" wrapText="1"/>
      <protection/>
    </xf>
    <xf numFmtId="0" fontId="1" fillId="0" borderId="0" xfId="60" applyFont="1" applyAlignment="1">
      <alignment wrapText="1"/>
      <protection/>
    </xf>
    <xf numFmtId="0" fontId="1" fillId="0" borderId="0" xfId="0" applyFont="1" applyFill="1" applyBorder="1" applyAlignment="1">
      <alignment/>
    </xf>
    <xf numFmtId="1" fontId="1" fillId="0" borderId="14" xfId="64" applyNumberFormat="1" applyFont="1" applyBorder="1" applyAlignment="1">
      <alignment horizontal="center" wrapText="1"/>
      <protection/>
    </xf>
    <xf numFmtId="165" fontId="1" fillId="0" borderId="0" xfId="64" applyNumberFormat="1" applyFont="1" applyBorder="1" applyAlignment="1">
      <alignment horizontal="center" vertical="center" wrapText="1"/>
      <protection/>
    </xf>
    <xf numFmtId="3" fontId="0" fillId="0" borderId="0" xfId="0" applyNumberFormat="1" applyAlignment="1">
      <alignment/>
    </xf>
    <xf numFmtId="165" fontId="1" fillId="0" borderId="14" xfId="64" applyNumberFormat="1" applyFont="1" applyBorder="1" applyAlignment="1">
      <alignment horizontal="center" vertical="center" wrapText="1"/>
      <protection/>
    </xf>
    <xf numFmtId="165" fontId="1" fillId="0" borderId="0" xfId="64" applyNumberFormat="1" applyFont="1" applyBorder="1" applyAlignment="1">
      <alignment horizontal="centerContinuous" vertical="center" wrapText="1"/>
      <protection/>
    </xf>
    <xf numFmtId="0" fontId="1" fillId="0" borderId="0" xfId="0" applyFont="1" applyAlignment="1">
      <alignment/>
    </xf>
    <xf numFmtId="164" fontId="3" fillId="0" borderId="0" xfId="64" applyNumberFormat="1" applyFont="1" applyBorder="1">
      <alignment/>
      <protection/>
    </xf>
    <xf numFmtId="0" fontId="0" fillId="20" borderId="16" xfId="0" applyFont="1" applyFill="1" applyBorder="1" applyAlignment="1">
      <alignment/>
    </xf>
    <xf numFmtId="0" fontId="0" fillId="20" borderId="17" xfId="0" applyFont="1" applyFill="1" applyBorder="1" applyAlignment="1">
      <alignment/>
    </xf>
    <xf numFmtId="0" fontId="2" fillId="0" borderId="0" xfId="0"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14" xfId="0" applyBorder="1" applyAlignment="1">
      <alignment/>
    </xf>
    <xf numFmtId="167" fontId="3" fillId="0" borderId="14" xfId="64" applyFont="1" applyBorder="1" applyAlignment="1">
      <alignment/>
      <protection/>
    </xf>
    <xf numFmtId="3" fontId="3" fillId="0" borderId="14" xfId="64" applyNumberFormat="1" applyFont="1" applyBorder="1" applyAlignment="1">
      <alignment horizontal="center" wrapText="1"/>
      <protection/>
    </xf>
    <xf numFmtId="3" fontId="1" fillId="0" borderId="0" xfId="64" applyNumberFormat="1" applyFont="1" applyBorder="1" applyAlignment="1">
      <alignment horizontal="right" vertical="center" wrapText="1"/>
      <protection/>
    </xf>
    <xf numFmtId="165" fontId="1" fillId="0" borderId="0" xfId="64" applyNumberFormat="1" applyFont="1" applyBorder="1" applyAlignment="1">
      <alignment vertical="center" wrapText="1"/>
      <protection/>
    </xf>
    <xf numFmtId="0" fontId="1" fillId="24" borderId="0" xfId="0" applyFont="1" applyFill="1" applyBorder="1" applyAlignment="1" applyProtection="1">
      <alignment horizontal="center"/>
      <protection hidden="1"/>
    </xf>
    <xf numFmtId="1" fontId="1" fillId="24" borderId="0" xfId="0" applyNumberFormat="1" applyFont="1" applyFill="1" applyBorder="1" applyAlignment="1" applyProtection="1">
      <alignment horizontal="center"/>
      <protection hidden="1"/>
    </xf>
    <xf numFmtId="1" fontId="1" fillId="0" borderId="0" xfId="63" applyNumberFormat="1" applyFont="1" applyFill="1" applyBorder="1" applyAlignment="1">
      <alignment/>
      <protection/>
    </xf>
    <xf numFmtId="0" fontId="5" fillId="24" borderId="0" xfId="0" applyFont="1" applyFill="1" applyAlignment="1" applyProtection="1">
      <alignment/>
      <protection hidden="1"/>
    </xf>
    <xf numFmtId="0" fontId="1" fillId="24" borderId="0" xfId="44" applyNumberFormat="1" applyFont="1" applyFill="1" applyBorder="1" applyAlignment="1" applyProtection="1">
      <alignment/>
      <protection hidden="1"/>
    </xf>
    <xf numFmtId="0" fontId="0" fillId="0" borderId="0" xfId="61" applyFont="1" applyFill="1" applyAlignment="1">
      <alignment horizontal="center"/>
      <protection/>
    </xf>
    <xf numFmtId="1" fontId="3" fillId="0" borderId="10" xfId="62" applyNumberFormat="1" applyFont="1" applyFill="1" applyBorder="1" applyAlignment="1">
      <alignment horizontal="center"/>
      <protection/>
    </xf>
    <xf numFmtId="0" fontId="1" fillId="0" borderId="0" xfId="0" applyFont="1" applyAlignment="1">
      <alignment horizontal="left" wrapText="1"/>
    </xf>
    <xf numFmtId="0" fontId="1" fillId="0" borderId="0" xfId="0" applyFont="1" applyAlignment="1">
      <alignment horizontal="left"/>
    </xf>
    <xf numFmtId="3" fontId="2" fillId="24" borderId="0" xfId="0" applyNumberFormat="1" applyFont="1" applyFill="1" applyBorder="1" applyAlignment="1" applyProtection="1">
      <alignment wrapText="1"/>
      <protection hidden="1"/>
    </xf>
    <xf numFmtId="0" fontId="0" fillId="0" borderId="0" xfId="0" applyAlignment="1">
      <alignment wrapText="1"/>
    </xf>
    <xf numFmtId="0" fontId="0" fillId="0" borderId="0" xfId="0" applyAlignment="1">
      <alignment/>
    </xf>
    <xf numFmtId="3" fontId="3" fillId="24" borderId="0" xfId="0" applyNumberFormat="1" applyFont="1" applyFill="1" applyAlignment="1" applyProtection="1">
      <alignment/>
      <protection hidden="1"/>
    </xf>
    <xf numFmtId="0" fontId="1" fillId="24" borderId="0" xfId="0" applyFont="1" applyFill="1" applyAlignment="1" applyProtection="1">
      <alignment/>
      <protection hidden="1"/>
    </xf>
    <xf numFmtId="3" fontId="3" fillId="24" borderId="0" xfId="0" applyNumberFormat="1" applyFont="1" applyFill="1" applyBorder="1" applyAlignment="1" applyProtection="1">
      <alignment/>
      <protection hidden="1"/>
    </xf>
    <xf numFmtId="0" fontId="1" fillId="24" borderId="0" xfId="0" applyFont="1" applyFill="1" applyBorder="1" applyAlignment="1" applyProtection="1">
      <alignment/>
      <protection hidden="1"/>
    </xf>
    <xf numFmtId="167" fontId="2" fillId="0" borderId="0" xfId="64" applyFont="1" applyAlignment="1">
      <alignment wrapText="1"/>
      <protection/>
    </xf>
    <xf numFmtId="167" fontId="3" fillId="0" borderId="10" xfId="64" applyFont="1" applyBorder="1" applyAlignment="1">
      <alignment/>
      <protection/>
    </xf>
    <xf numFmtId="167" fontId="1" fillId="0" borderId="11" xfId="64" applyFont="1" applyBorder="1" applyAlignment="1">
      <alignment wrapText="1"/>
      <protection/>
    </xf>
    <xf numFmtId="167" fontId="1" fillId="0" borderId="10" xfId="64" applyFont="1" applyBorder="1" applyAlignment="1">
      <alignment wrapText="1"/>
      <protection/>
    </xf>
    <xf numFmtId="164" fontId="3" fillId="0" borderId="14" xfId="64" applyNumberFormat="1" applyFont="1" applyBorder="1" applyAlignment="1">
      <alignment horizontal="center"/>
      <protection/>
    </xf>
    <xf numFmtId="0" fontId="8" fillId="0" borderId="0" xfId="60" applyFont="1" applyBorder="1" applyAlignment="1">
      <alignment horizontal="left" wrapText="1"/>
      <protection/>
    </xf>
    <xf numFmtId="0" fontId="8" fillId="0" borderId="0" xfId="60" applyFont="1" applyFill="1" applyBorder="1" applyAlignment="1">
      <alignment horizontal="left" wrapText="1"/>
      <protection/>
    </xf>
    <xf numFmtId="0" fontId="1" fillId="0" borderId="0" xfId="60" applyFont="1" applyAlignment="1">
      <alignment horizontal="left" wrapText="1"/>
      <protection/>
    </xf>
    <xf numFmtId="0" fontId="0" fillId="0" borderId="0" xfId="0" applyFont="1" applyAlignment="1">
      <alignment wrapText="1"/>
    </xf>
    <xf numFmtId="0" fontId="0" fillId="8" borderId="15" xfId="0" applyFont="1" applyFill="1" applyBorder="1" applyAlignment="1" applyProtection="1">
      <alignment horizontal="center"/>
      <protection locked="0"/>
    </xf>
    <xf numFmtId="0" fontId="0" fillId="8" borderId="16" xfId="0" applyFont="1" applyFill="1" applyBorder="1" applyAlignment="1" applyProtection="1">
      <alignment horizontal="center"/>
      <protection locked="0"/>
    </xf>
    <xf numFmtId="0" fontId="0" fillId="8" borderId="17" xfId="0" applyFont="1" applyFill="1" applyBorder="1" applyAlignment="1" applyProtection="1">
      <alignment horizontal="center"/>
      <protection locked="0"/>
    </xf>
    <xf numFmtId="167" fontId="3" fillId="0" borderId="14" xfId="64" applyFont="1" applyBorder="1" applyAlignment="1">
      <alignment horizontal="center"/>
      <protection/>
    </xf>
    <xf numFmtId="0" fontId="1" fillId="0" borderId="0" xfId="60" applyFont="1" applyBorder="1" applyAlignment="1">
      <alignment horizontal="left" wrapText="1"/>
      <protection/>
    </xf>
    <xf numFmtId="3" fontId="3" fillId="24" borderId="11" xfId="0" applyNumberFormat="1" applyFont="1" applyFill="1" applyBorder="1" applyAlignment="1" applyProtection="1">
      <alignment horizontal="right" vertical="center" wrapText="1"/>
      <protection hidden="1"/>
    </xf>
    <xf numFmtId="3" fontId="3" fillId="24" borderId="10" xfId="0" applyNumberFormat="1" applyFont="1" applyFill="1" applyBorder="1" applyAlignment="1" applyProtection="1">
      <alignment horizontal="right" vertical="center" wrapText="1"/>
      <protection hidden="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3" fontId="2" fillId="20" borderId="15" xfId="0" applyNumberFormat="1" applyFont="1" applyFill="1" applyBorder="1" applyAlignment="1" applyProtection="1">
      <alignment horizontal="left"/>
      <protection locked="0"/>
    </xf>
    <xf numFmtId="3" fontId="2" fillId="20" borderId="16" xfId="0" applyNumberFormat="1" applyFont="1" applyFill="1" applyBorder="1" applyAlignment="1" applyProtection="1">
      <alignment horizontal="left"/>
      <protection locked="0"/>
    </xf>
    <xf numFmtId="3" fontId="0" fillId="8" borderId="0" xfId="0" applyNumberFormat="1" applyFont="1" applyFill="1" applyBorder="1" applyAlignment="1" applyProtection="1">
      <alignment horizontal="center"/>
      <protection locked="0"/>
    </xf>
    <xf numFmtId="0" fontId="0" fillId="8" borderId="0" xfId="0" applyFont="1" applyFill="1" applyBorder="1" applyAlignment="1" applyProtection="1">
      <alignment horizontal="center"/>
      <protection locked="0"/>
    </xf>
    <xf numFmtId="0" fontId="0" fillId="8" borderId="21" xfId="0" applyFont="1" applyFill="1" applyBorder="1" applyAlignment="1" applyProtection="1">
      <alignment horizontal="center"/>
      <protection locked="0"/>
    </xf>
    <xf numFmtId="3" fontId="3" fillId="24" borderId="11" xfId="0" applyNumberFormat="1" applyFont="1" applyFill="1" applyBorder="1" applyAlignment="1" applyProtection="1">
      <alignment horizontal="center" vertical="center" wrapText="1"/>
      <protection hidden="1"/>
    </xf>
    <xf numFmtId="3" fontId="3" fillId="24" borderId="0" xfId="0" applyNumberFormat="1" applyFont="1" applyFill="1" applyBorder="1" applyAlignment="1" applyProtection="1">
      <alignment horizontal="center" vertical="center" wrapText="1"/>
      <protection hidden="1"/>
    </xf>
    <xf numFmtId="3" fontId="3" fillId="24" borderId="10" xfId="0" applyNumberFormat="1" applyFont="1" applyFill="1" applyBorder="1" applyAlignment="1" applyProtection="1">
      <alignment horizontal="center" vertical="center" wrapText="1"/>
      <protection hidden="1"/>
    </xf>
    <xf numFmtId="3" fontId="3" fillId="24" borderId="14" xfId="0" applyNumberFormat="1" applyFont="1" applyFill="1" applyBorder="1" applyAlignment="1" applyProtection="1">
      <alignment horizontal="center"/>
      <protection hidden="1"/>
    </xf>
    <xf numFmtId="3" fontId="3" fillId="24" borderId="14" xfId="0" applyNumberFormat="1" applyFont="1" applyFill="1" applyBorder="1" applyAlignment="1" applyProtection="1" quotePrefix="1">
      <alignment horizontal="center"/>
      <protection hidden="1"/>
    </xf>
    <xf numFmtId="3" fontId="1" fillId="24" borderId="0" xfId="0" applyNumberFormat="1" applyFont="1" applyFill="1" applyAlignment="1" applyProtection="1">
      <alignment horizontal="left" vertical="top" wrapText="1"/>
      <protection hidden="1"/>
    </xf>
    <xf numFmtId="0" fontId="4" fillId="24" borderId="11" xfId="0" applyFont="1" applyFill="1" applyBorder="1" applyAlignment="1" applyProtection="1">
      <alignment horizontal="left"/>
      <protection hidden="1"/>
    </xf>
    <xf numFmtId="0" fontId="4" fillId="24" borderId="0" xfId="0" applyFont="1" applyFill="1" applyBorder="1" applyAlignment="1" applyProtection="1">
      <alignment horizontal="left"/>
      <protection hidden="1"/>
    </xf>
    <xf numFmtId="3" fontId="40" fillId="24" borderId="0" xfId="0" applyNumberFormat="1" applyFont="1" applyFill="1" applyBorder="1" applyAlignment="1" applyProtection="1">
      <alignment horizontal="center" vertical="center" wrapText="1"/>
      <protection hidden="1"/>
    </xf>
    <xf numFmtId="3" fontId="40" fillId="24" borderId="10" xfId="0" applyNumberFormat="1" applyFont="1" applyFill="1" applyBorder="1" applyAlignment="1" applyProtection="1">
      <alignment horizontal="center" vertical="center" wrapText="1"/>
      <protection hidden="1"/>
    </xf>
    <xf numFmtId="3" fontId="6" fillId="24" borderId="11" xfId="0" applyNumberFormat="1" applyFont="1" applyFill="1" applyBorder="1" applyAlignment="1" applyProtection="1">
      <alignment horizontal="center" vertical="center" wrapText="1"/>
      <protection hidden="1"/>
    </xf>
    <xf numFmtId="3" fontId="6" fillId="24" borderId="10" xfId="0" applyNumberFormat="1" applyFont="1" applyFill="1" applyBorder="1" applyAlignment="1" applyProtection="1">
      <alignment horizontal="center" vertical="center" wrapText="1"/>
      <protection hidden="1"/>
    </xf>
    <xf numFmtId="3" fontId="1" fillId="24" borderId="0" xfId="0" applyNumberFormat="1" applyFont="1" applyFill="1" applyAlignment="1" applyProtection="1">
      <alignment horizontal="left" wrapText="1"/>
      <protection hidden="1"/>
    </xf>
    <xf numFmtId="3" fontId="1" fillId="24" borderId="0" xfId="0" applyNumberFormat="1" applyFont="1" applyFill="1" applyAlignment="1" applyProtection="1">
      <alignment horizontal="left" wrapText="1"/>
      <protection hidden="1"/>
    </xf>
    <xf numFmtId="0" fontId="41" fillId="0" borderId="0" xfId="0" applyFont="1" applyAlignment="1">
      <alignment horizontal="left"/>
    </xf>
    <xf numFmtId="0" fontId="41" fillId="0" borderId="0" xfId="0" applyFont="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2" xfId="59"/>
    <cellStyle name="Normal_AnnexA_tablesv5 2" xfId="60"/>
    <cellStyle name="Normal_tab1_tab10 2" xfId="61"/>
    <cellStyle name="Normal_table 2 2" xfId="62"/>
    <cellStyle name="Normal_TABLE23" xfId="63"/>
    <cellStyle name="Normal_TABLE4F" xfId="64"/>
    <cellStyle name="Note" xfId="65"/>
    <cellStyle name="Output" xfId="66"/>
    <cellStyle name="Percent" xfId="67"/>
    <cellStyle name="Percent 2" xfId="68"/>
    <cellStyle name="Percent 3" xfId="69"/>
    <cellStyle name="Title" xfId="70"/>
    <cellStyle name="Total" xfId="71"/>
    <cellStyle name="Warning Text" xfId="72"/>
  </cellStyles>
  <dxfs count="48">
    <dxf>
      <fill>
        <patternFill>
          <bgColor indexed="10"/>
        </patternFill>
      </fill>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b/>
        <i val="0"/>
        <color indexed="10"/>
      </font>
      <fill>
        <patternFill>
          <bgColor indexed="45"/>
        </patternFill>
      </fill>
    </dxf>
    <dxf>
      <font>
        <color indexed="10"/>
      </font>
    </dxf>
    <dxf>
      <font>
        <color indexed="9"/>
      </font>
    </dxf>
    <dxf>
      <font>
        <b/>
        <i val="0"/>
        <color indexed="10"/>
      </font>
      <fill>
        <patternFill>
          <bgColor indexed="45"/>
        </patternFill>
      </fill>
    </dxf>
    <dxf>
      <font>
        <b/>
        <i val="0"/>
        <color indexed="10"/>
      </font>
      <fill>
        <patternFill>
          <bgColor indexed="45"/>
        </patternFill>
      </fill>
    </dxf>
    <dxf>
      <font>
        <b/>
        <i val="0"/>
        <color indexed="10"/>
      </font>
      <fill>
        <patternFill>
          <bgColor indexed="45"/>
        </patternFill>
      </fill>
    </dxf>
    <dxf>
      <font>
        <color indexed="10"/>
      </font>
    </dxf>
    <dxf>
      <font>
        <color indexed="9"/>
      </font>
    </dxf>
    <dxf>
      <font>
        <b/>
        <i val="0"/>
        <color indexed="10"/>
      </font>
      <fill>
        <patternFill>
          <bgColor indexed="45"/>
        </patternFill>
      </fill>
    </dxf>
    <dxf>
      <font>
        <color indexed="10"/>
      </font>
    </dxf>
    <dxf>
      <font>
        <color indexed="9"/>
      </font>
    </dxf>
    <dxf>
      <font>
        <b/>
        <i val="0"/>
        <color indexed="10"/>
      </font>
      <fill>
        <patternFill>
          <bgColor indexed="45"/>
        </patternFill>
      </fill>
    </dxf>
    <dxf>
      <font>
        <color indexed="10"/>
      </font>
    </dxf>
    <dxf>
      <font>
        <color indexed="9"/>
      </font>
    </dxf>
    <dxf>
      <font>
        <b/>
        <i val="0"/>
        <color indexed="10"/>
      </font>
      <fill>
        <patternFill>
          <bgColor indexed="45"/>
        </patternFill>
      </fill>
    </dxf>
    <dxf>
      <font>
        <color indexed="10"/>
      </font>
    </dxf>
    <dxf>
      <font>
        <color indexed="9"/>
      </font>
    </dxf>
    <dxf>
      <font>
        <b/>
        <i val="0"/>
        <color indexed="10"/>
      </font>
      <fill>
        <patternFill>
          <bgColor indexed="45"/>
        </patternFill>
      </fill>
    </dxf>
    <dxf>
      <font>
        <color indexed="10"/>
      </font>
    </dxf>
    <dxf>
      <font>
        <color indexed="9"/>
      </font>
    </dxf>
    <dxf>
      <font>
        <b/>
        <i val="0"/>
        <color indexed="10"/>
      </font>
      <fill>
        <patternFill>
          <bgColor indexed="45"/>
        </patternFill>
      </fill>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sheetPr>
  <dimension ref="A1:S62"/>
  <sheetViews>
    <sheetView showGridLines="0" workbookViewId="0" topLeftCell="A28">
      <selection activeCell="A1" sqref="A1:N1"/>
    </sheetView>
  </sheetViews>
  <sheetFormatPr defaultColWidth="9.140625" defaultRowHeight="12.75"/>
  <cols>
    <col min="1" max="2" width="1.28515625" style="38" customWidth="1"/>
    <col min="3" max="3" width="28.421875" style="38" customWidth="1"/>
    <col min="4" max="4" width="11.7109375" style="38" customWidth="1"/>
    <col min="5" max="5" width="1.28515625" style="38" customWidth="1"/>
    <col min="6" max="6" width="11.7109375" style="38" customWidth="1"/>
    <col min="7" max="7" width="1.28515625" style="38" customWidth="1"/>
    <col min="8" max="8" width="11.7109375" style="37" customWidth="1"/>
    <col min="9" max="9" width="1.28515625" style="38" customWidth="1"/>
    <col min="10" max="10" width="11.7109375" style="37" customWidth="1"/>
    <col min="11" max="11" width="1.28515625" style="38" customWidth="1"/>
    <col min="12" max="12" width="11.7109375" style="38" customWidth="1"/>
    <col min="13" max="13" width="1.1484375" style="38" customWidth="1"/>
    <col min="14" max="14" width="11.7109375" style="38" customWidth="1"/>
    <col min="15" max="16384" width="9.140625" style="38" customWidth="1"/>
  </cols>
  <sheetData>
    <row r="1" spans="1:14" s="11" customFormat="1" ht="12.75" customHeight="1">
      <c r="A1" s="265" t="s">
        <v>924</v>
      </c>
      <c r="B1" s="266"/>
      <c r="C1" s="266"/>
      <c r="D1" s="266"/>
      <c r="E1" s="266"/>
      <c r="F1" s="266"/>
      <c r="G1" s="266"/>
      <c r="H1" s="266"/>
      <c r="I1" s="266"/>
      <c r="J1" s="266"/>
      <c r="K1" s="266"/>
      <c r="L1" s="266"/>
      <c r="M1" s="266"/>
      <c r="N1" s="267"/>
    </row>
    <row r="2" spans="1:10" s="11" customFormat="1" ht="12.75" customHeight="1">
      <c r="A2" s="33" t="s">
        <v>138</v>
      </c>
      <c r="C2" s="32"/>
      <c r="D2" s="32"/>
      <c r="E2" s="32"/>
      <c r="F2" s="32"/>
      <c r="G2" s="32"/>
      <c r="H2" s="31"/>
      <c r="J2" s="31"/>
    </row>
    <row r="3" spans="1:10" s="11" customFormat="1" ht="12.75" customHeight="1">
      <c r="A3" s="33" t="s">
        <v>92</v>
      </c>
      <c r="C3" s="32"/>
      <c r="D3" s="32"/>
      <c r="E3" s="32"/>
      <c r="F3" s="32"/>
      <c r="G3" s="32"/>
      <c r="H3" s="31"/>
      <c r="J3" s="31"/>
    </row>
    <row r="4" spans="2:10" s="11" customFormat="1" ht="12.75">
      <c r="B4" s="33"/>
      <c r="C4" s="30"/>
      <c r="D4" s="30"/>
      <c r="E4" s="30"/>
      <c r="F4" s="30"/>
      <c r="G4" s="30"/>
      <c r="H4" s="31"/>
      <c r="J4" s="31"/>
    </row>
    <row r="5" spans="1:14" s="72" customFormat="1" ht="60" customHeight="1">
      <c r="A5" s="69"/>
      <c r="B5" s="69"/>
      <c r="C5" s="73"/>
      <c r="D5" s="68" t="s">
        <v>0</v>
      </c>
      <c r="E5" s="74"/>
      <c r="F5" s="68" t="s">
        <v>1</v>
      </c>
      <c r="G5" s="74"/>
      <c r="H5" s="71" t="s">
        <v>914</v>
      </c>
      <c r="I5" s="69"/>
      <c r="J5" s="71" t="s">
        <v>93</v>
      </c>
      <c r="K5" s="69"/>
      <c r="L5" s="71" t="s">
        <v>925</v>
      </c>
      <c r="M5" s="71"/>
      <c r="N5" s="71" t="s">
        <v>926</v>
      </c>
    </row>
    <row r="6" spans="3:10" s="4" customFormat="1" ht="12.75" customHeight="1">
      <c r="C6" s="5"/>
      <c r="D6" s="52"/>
      <c r="E6" s="2"/>
      <c r="F6" s="52"/>
      <c r="G6" s="2"/>
      <c r="H6" s="75"/>
      <c r="J6" s="75"/>
    </row>
    <row r="7" spans="1:10" s="4" customFormat="1" ht="12.75" customHeight="1">
      <c r="A7" s="76" t="s">
        <v>927</v>
      </c>
      <c r="C7" s="5"/>
      <c r="D7" s="52"/>
      <c r="E7" s="2"/>
      <c r="F7" s="52"/>
      <c r="G7" s="2"/>
      <c r="H7" s="75"/>
      <c r="J7" s="75"/>
    </row>
    <row r="8" spans="1:10" s="4" customFormat="1" ht="12.75" customHeight="1">
      <c r="A8" s="76"/>
      <c r="C8" s="5"/>
      <c r="D8" s="52"/>
      <c r="E8" s="2"/>
      <c r="F8" s="52"/>
      <c r="G8" s="2"/>
      <c r="H8" s="75"/>
      <c r="J8" s="75"/>
    </row>
    <row r="9" spans="2:14" s="4" customFormat="1" ht="12.75" customHeight="1">
      <c r="B9" s="5" t="s">
        <v>5</v>
      </c>
      <c r="D9" s="70">
        <v>85</v>
      </c>
      <c r="E9" s="21"/>
      <c r="F9" s="70">
        <v>84</v>
      </c>
      <c r="G9" s="21"/>
      <c r="H9" s="77">
        <v>79</v>
      </c>
      <c r="I9" s="21"/>
      <c r="J9" s="77">
        <v>75</v>
      </c>
      <c r="K9" s="21"/>
      <c r="L9" s="257" t="s">
        <v>206</v>
      </c>
      <c r="M9" s="70"/>
      <c r="N9" s="256" t="s">
        <v>206</v>
      </c>
    </row>
    <row r="10" spans="3:13" s="4" customFormat="1" ht="12.75" customHeight="1">
      <c r="C10" s="23"/>
      <c r="D10" s="70"/>
      <c r="E10" s="21"/>
      <c r="F10" s="70"/>
      <c r="G10" s="21"/>
      <c r="H10" s="77"/>
      <c r="I10" s="21"/>
      <c r="J10" s="77"/>
      <c r="K10" s="21"/>
      <c r="L10" s="21"/>
      <c r="M10" s="21"/>
    </row>
    <row r="11" spans="2:13" s="4" customFormat="1" ht="12.75" customHeight="1">
      <c r="B11" s="1" t="s">
        <v>2</v>
      </c>
      <c r="C11" s="2"/>
      <c r="D11" s="21"/>
      <c r="E11" s="21"/>
      <c r="F11" s="21"/>
      <c r="G11" s="21"/>
      <c r="H11" s="78"/>
      <c r="I11" s="21"/>
      <c r="J11" s="78"/>
      <c r="K11" s="21"/>
      <c r="L11" s="78"/>
      <c r="M11" s="78"/>
    </row>
    <row r="12" spans="2:14" s="4" customFormat="1" ht="12.75" customHeight="1">
      <c r="B12" s="1"/>
      <c r="C12" s="2" t="s">
        <v>3</v>
      </c>
      <c r="D12" s="79">
        <v>81</v>
      </c>
      <c r="E12" s="80"/>
      <c r="F12" s="79">
        <v>84</v>
      </c>
      <c r="G12" s="80"/>
      <c r="H12" s="79">
        <v>77</v>
      </c>
      <c r="I12" s="21"/>
      <c r="J12" s="79">
        <v>71</v>
      </c>
      <c r="K12" s="21"/>
      <c r="L12" s="257" t="s">
        <v>206</v>
      </c>
      <c r="M12" s="70"/>
      <c r="N12" s="257" t="s">
        <v>206</v>
      </c>
    </row>
    <row r="13" spans="2:14" s="4" customFormat="1" ht="12.75" customHeight="1">
      <c r="B13" s="1"/>
      <c r="C13" s="2" t="s">
        <v>4</v>
      </c>
      <c r="D13" s="79">
        <v>89</v>
      </c>
      <c r="E13" s="80"/>
      <c r="F13" s="79">
        <v>84</v>
      </c>
      <c r="G13" s="80"/>
      <c r="H13" s="79">
        <v>82</v>
      </c>
      <c r="I13" s="21"/>
      <c r="J13" s="79">
        <v>79</v>
      </c>
      <c r="K13" s="21"/>
      <c r="L13" s="257" t="s">
        <v>206</v>
      </c>
      <c r="M13" s="70"/>
      <c r="N13" s="257" t="s">
        <v>206</v>
      </c>
    </row>
    <row r="14" spans="4:13" s="4" customFormat="1" ht="12.75" customHeight="1">
      <c r="D14" s="52"/>
      <c r="E14" s="2"/>
      <c r="F14" s="52"/>
      <c r="G14" s="2"/>
      <c r="H14" s="75"/>
      <c r="J14" s="75"/>
      <c r="L14" s="75"/>
      <c r="M14" s="75"/>
    </row>
    <row r="15" spans="1:13" s="4" customFormat="1" ht="12.75" customHeight="1">
      <c r="A15" s="81" t="s">
        <v>883</v>
      </c>
      <c r="B15" s="82"/>
      <c r="C15" s="82"/>
      <c r="D15" s="52"/>
      <c r="E15" s="2"/>
      <c r="F15" s="52"/>
      <c r="G15" s="2"/>
      <c r="H15" s="75"/>
      <c r="J15" s="75"/>
      <c r="L15" s="75"/>
      <c r="M15" s="75"/>
    </row>
    <row r="16" spans="1:13" s="4" customFormat="1" ht="12.75" customHeight="1">
      <c r="A16" s="76"/>
      <c r="C16" s="5"/>
      <c r="D16" s="52"/>
      <c r="E16" s="2"/>
      <c r="F16" s="52"/>
      <c r="G16" s="2"/>
      <c r="H16" s="75"/>
      <c r="J16" s="75"/>
      <c r="L16" s="75"/>
      <c r="M16" s="75"/>
    </row>
    <row r="17" spans="2:14" s="4" customFormat="1" ht="12.75" customHeight="1">
      <c r="B17" s="5" t="s">
        <v>5</v>
      </c>
      <c r="D17" s="52">
        <v>85</v>
      </c>
      <c r="E17" s="2"/>
      <c r="F17" s="52">
        <v>84</v>
      </c>
      <c r="G17" s="2"/>
      <c r="H17" s="75">
        <v>79</v>
      </c>
      <c r="J17" s="75">
        <v>74</v>
      </c>
      <c r="L17" s="70">
        <v>89</v>
      </c>
      <c r="M17" s="70"/>
      <c r="N17" s="52">
        <v>87</v>
      </c>
    </row>
    <row r="18" spans="3:13" s="4" customFormat="1" ht="12.75" customHeight="1">
      <c r="C18" s="23"/>
      <c r="D18" s="52"/>
      <c r="E18" s="2"/>
      <c r="F18" s="52"/>
      <c r="G18" s="2"/>
      <c r="H18" s="75"/>
      <c r="J18" s="75"/>
      <c r="L18" s="79"/>
      <c r="M18" s="79"/>
    </row>
    <row r="19" spans="2:13" s="4" customFormat="1" ht="12.75" customHeight="1">
      <c r="B19" s="1" t="s">
        <v>2</v>
      </c>
      <c r="C19" s="2"/>
      <c r="D19" s="2"/>
      <c r="E19" s="2"/>
      <c r="F19" s="2"/>
      <c r="G19" s="2"/>
      <c r="H19" s="34"/>
      <c r="J19" s="34"/>
      <c r="L19" s="83"/>
      <c r="M19" s="83"/>
    </row>
    <row r="20" spans="2:14" s="4" customFormat="1" ht="12.75" customHeight="1">
      <c r="B20" s="1"/>
      <c r="C20" s="2" t="s">
        <v>3</v>
      </c>
      <c r="D20" s="79">
        <v>82</v>
      </c>
      <c r="E20" s="50"/>
      <c r="F20" s="79">
        <v>84</v>
      </c>
      <c r="G20" s="50"/>
      <c r="H20" s="79">
        <v>77</v>
      </c>
      <c r="J20" s="79">
        <v>71</v>
      </c>
      <c r="L20" s="79">
        <v>88</v>
      </c>
      <c r="M20" s="79"/>
      <c r="N20" s="97">
        <v>88</v>
      </c>
    </row>
    <row r="21" spans="2:14" s="4" customFormat="1" ht="12.75" customHeight="1">
      <c r="B21" s="1"/>
      <c r="C21" s="2" t="s">
        <v>4</v>
      </c>
      <c r="D21" s="79">
        <v>89</v>
      </c>
      <c r="E21" s="50"/>
      <c r="F21" s="79">
        <v>84</v>
      </c>
      <c r="G21" s="50"/>
      <c r="H21" s="79">
        <v>82</v>
      </c>
      <c r="J21" s="79">
        <v>79</v>
      </c>
      <c r="L21" s="79">
        <v>91</v>
      </c>
      <c r="M21" s="79"/>
      <c r="N21" s="97">
        <v>86</v>
      </c>
    </row>
    <row r="22" spans="2:14" s="4" customFormat="1" ht="12.75" customHeight="1">
      <c r="B22" s="1"/>
      <c r="C22" s="2"/>
      <c r="D22" s="21"/>
      <c r="E22" s="23"/>
      <c r="F22" s="21"/>
      <c r="G22" s="23"/>
      <c r="H22" s="21"/>
      <c r="J22" s="21"/>
      <c r="L22" s="79"/>
      <c r="M22" s="79"/>
      <c r="N22" s="97"/>
    </row>
    <row r="23" spans="2:14" s="4" customFormat="1" ht="12.75" customHeight="1">
      <c r="B23" s="1" t="s">
        <v>6</v>
      </c>
      <c r="C23" s="2"/>
      <c r="D23" s="21"/>
      <c r="E23" s="23"/>
      <c r="F23" s="21"/>
      <c r="G23" s="23"/>
      <c r="H23" s="21"/>
      <c r="J23" s="21"/>
      <c r="L23" s="79"/>
      <c r="M23" s="79"/>
      <c r="N23" s="97"/>
    </row>
    <row r="24" spans="2:19" s="3" customFormat="1" ht="12.75" customHeight="1">
      <c r="B24" s="1"/>
      <c r="C24" s="2" t="s">
        <v>7</v>
      </c>
      <c r="D24" s="79">
        <v>86</v>
      </c>
      <c r="E24" s="50"/>
      <c r="F24" s="79">
        <v>84</v>
      </c>
      <c r="G24" s="50"/>
      <c r="H24" s="79">
        <v>80</v>
      </c>
      <c r="J24" s="79">
        <v>75</v>
      </c>
      <c r="L24" s="79">
        <v>89</v>
      </c>
      <c r="M24" s="79"/>
      <c r="N24" s="97">
        <v>87</v>
      </c>
      <c r="P24" s="1"/>
      <c r="Q24" s="1"/>
      <c r="R24" s="4"/>
      <c r="S24" s="4"/>
    </row>
    <row r="25" spans="2:19" s="3" customFormat="1" ht="12.75" customHeight="1">
      <c r="B25" s="1"/>
      <c r="C25" s="2" t="s">
        <v>12</v>
      </c>
      <c r="D25" s="79">
        <v>87</v>
      </c>
      <c r="E25" s="50"/>
      <c r="F25" s="79">
        <v>84</v>
      </c>
      <c r="G25" s="50"/>
      <c r="H25" s="79">
        <v>80</v>
      </c>
      <c r="J25" s="79">
        <v>76</v>
      </c>
      <c r="L25" s="79">
        <v>90</v>
      </c>
      <c r="M25" s="79"/>
      <c r="N25" s="97">
        <v>87</v>
      </c>
      <c r="P25" s="1"/>
      <c r="Q25" s="1"/>
      <c r="R25" s="4"/>
      <c r="S25" s="4"/>
    </row>
    <row r="26" spans="2:17" s="3" customFormat="1" ht="12.75" customHeight="1">
      <c r="B26" s="1"/>
      <c r="C26" s="2" t="s">
        <v>17</v>
      </c>
      <c r="D26" s="79">
        <v>85</v>
      </c>
      <c r="E26" s="50"/>
      <c r="F26" s="79">
        <v>84</v>
      </c>
      <c r="G26" s="50"/>
      <c r="H26" s="79">
        <v>80</v>
      </c>
      <c r="J26" s="79">
        <v>75</v>
      </c>
      <c r="L26" s="79">
        <v>92</v>
      </c>
      <c r="M26" s="79"/>
      <c r="N26" s="97">
        <v>89</v>
      </c>
      <c r="P26" s="1"/>
      <c r="Q26" s="1"/>
    </row>
    <row r="27" spans="2:19" s="3" customFormat="1" ht="12.75" customHeight="1">
      <c r="B27" s="1"/>
      <c r="C27" s="2" t="s">
        <v>22</v>
      </c>
      <c r="D27" s="79">
        <v>84</v>
      </c>
      <c r="E27" s="50"/>
      <c r="F27" s="79">
        <v>80</v>
      </c>
      <c r="G27" s="50"/>
      <c r="H27" s="79">
        <v>76</v>
      </c>
      <c r="I27" s="54"/>
      <c r="J27" s="79">
        <v>72</v>
      </c>
      <c r="K27" s="54"/>
      <c r="L27" s="79">
        <v>91</v>
      </c>
      <c r="M27" s="79"/>
      <c r="N27" s="97">
        <v>87</v>
      </c>
      <c r="P27" s="1"/>
      <c r="Q27" s="1"/>
      <c r="R27" s="4"/>
      <c r="S27" s="4"/>
    </row>
    <row r="28" spans="2:19" s="3" customFormat="1" ht="12.75" customHeight="1">
      <c r="B28" s="1"/>
      <c r="C28" s="2" t="s">
        <v>26</v>
      </c>
      <c r="D28" s="79">
        <v>88</v>
      </c>
      <c r="E28" s="50"/>
      <c r="F28" s="79">
        <v>94</v>
      </c>
      <c r="G28" s="50"/>
      <c r="H28" s="79">
        <v>87</v>
      </c>
      <c r="I28" s="54"/>
      <c r="J28" s="79">
        <v>84</v>
      </c>
      <c r="K28" s="54"/>
      <c r="L28" s="79">
        <v>94</v>
      </c>
      <c r="M28" s="79"/>
      <c r="N28" s="97">
        <v>96</v>
      </c>
      <c r="P28" s="1"/>
      <c r="Q28" s="1"/>
      <c r="R28" s="4"/>
      <c r="S28" s="4"/>
    </row>
    <row r="29" spans="2:17" s="4" customFormat="1" ht="12.75" customHeight="1">
      <c r="B29" s="1"/>
      <c r="C29" s="2"/>
      <c r="D29" s="79"/>
      <c r="E29" s="50"/>
      <c r="F29" s="79"/>
      <c r="G29" s="50"/>
      <c r="H29" s="79"/>
      <c r="J29" s="79"/>
      <c r="L29" s="79"/>
      <c r="M29" s="79"/>
      <c r="N29" s="97"/>
      <c r="P29" s="1"/>
      <c r="Q29" s="2"/>
    </row>
    <row r="30" spans="2:17" s="4" customFormat="1" ht="12.75" customHeight="1">
      <c r="B30" s="270" t="s">
        <v>28</v>
      </c>
      <c r="C30" s="271"/>
      <c r="D30" s="79"/>
      <c r="E30" s="51"/>
      <c r="F30" s="79"/>
      <c r="G30" s="51"/>
      <c r="H30" s="79"/>
      <c r="J30" s="79"/>
      <c r="L30" s="79"/>
      <c r="M30" s="79"/>
      <c r="N30" s="97"/>
      <c r="P30" s="1"/>
      <c r="Q30" s="2"/>
    </row>
    <row r="31" spans="2:17" s="4" customFormat="1" ht="12.75" customHeight="1">
      <c r="B31" s="1"/>
      <c r="C31" s="131" t="s">
        <v>928</v>
      </c>
      <c r="D31" s="79">
        <v>86</v>
      </c>
      <c r="E31" s="50"/>
      <c r="F31" s="79">
        <v>85</v>
      </c>
      <c r="G31" s="50"/>
      <c r="H31" s="79">
        <v>80</v>
      </c>
      <c r="J31" s="79">
        <v>75</v>
      </c>
      <c r="L31" s="79">
        <v>89</v>
      </c>
      <c r="M31" s="79"/>
      <c r="N31" s="97">
        <v>87</v>
      </c>
      <c r="P31" s="1"/>
      <c r="Q31" s="1"/>
    </row>
    <row r="32" spans="2:17" s="4" customFormat="1" ht="12.75" customHeight="1">
      <c r="B32" s="1"/>
      <c r="C32" s="131" t="s">
        <v>929</v>
      </c>
      <c r="D32" s="79">
        <v>81</v>
      </c>
      <c r="E32" s="50"/>
      <c r="F32" s="79">
        <v>82</v>
      </c>
      <c r="G32" s="50"/>
      <c r="H32" s="79">
        <v>76</v>
      </c>
      <c r="J32" s="79">
        <v>71</v>
      </c>
      <c r="L32" s="79">
        <v>91</v>
      </c>
      <c r="M32" s="79"/>
      <c r="N32" s="97">
        <v>90</v>
      </c>
      <c r="P32" s="12"/>
      <c r="Q32" s="13"/>
    </row>
    <row r="33" spans="2:17" s="4" customFormat="1" ht="12.75" customHeight="1">
      <c r="B33" s="1"/>
      <c r="C33" s="131" t="s">
        <v>84</v>
      </c>
      <c r="D33" s="79">
        <v>58</v>
      </c>
      <c r="E33" s="50"/>
      <c r="F33" s="79">
        <v>59</v>
      </c>
      <c r="G33" s="50"/>
      <c r="H33" s="79">
        <v>52</v>
      </c>
      <c r="J33" s="79">
        <v>48</v>
      </c>
      <c r="L33" s="79">
        <v>63</v>
      </c>
      <c r="M33" s="79"/>
      <c r="N33" s="97">
        <v>68</v>
      </c>
      <c r="P33" s="268"/>
      <c r="Q33" s="269"/>
    </row>
    <row r="34" spans="2:17" s="4" customFormat="1" ht="12.75" customHeight="1">
      <c r="B34" s="1"/>
      <c r="C34" s="2"/>
      <c r="D34" s="79"/>
      <c r="E34" s="50"/>
      <c r="F34" s="79"/>
      <c r="G34" s="50"/>
      <c r="H34" s="79"/>
      <c r="J34" s="79"/>
      <c r="L34" s="79"/>
      <c r="M34" s="79"/>
      <c r="N34" s="97"/>
      <c r="P34" s="12"/>
      <c r="Q34" s="13"/>
    </row>
    <row r="35" spans="2:17" s="4" customFormat="1" ht="12.75" customHeight="1">
      <c r="B35" s="270" t="s">
        <v>29</v>
      </c>
      <c r="C35" s="271"/>
      <c r="D35" s="79"/>
      <c r="E35" s="50"/>
      <c r="F35" s="79"/>
      <c r="G35" s="50"/>
      <c r="H35" s="79"/>
      <c r="J35" s="79"/>
      <c r="L35" s="79"/>
      <c r="M35" s="79"/>
      <c r="N35" s="97"/>
      <c r="P35" s="12"/>
      <c r="Q35" s="13"/>
    </row>
    <row r="36" spans="2:17" s="4" customFormat="1" ht="12.75" customHeight="1">
      <c r="B36" s="1"/>
      <c r="C36" s="2" t="s">
        <v>30</v>
      </c>
      <c r="D36" s="79">
        <v>74</v>
      </c>
      <c r="E36" s="50"/>
      <c r="F36" s="79">
        <v>73</v>
      </c>
      <c r="G36" s="50">
        <v>49690</v>
      </c>
      <c r="H36" s="79">
        <v>66</v>
      </c>
      <c r="J36" s="79">
        <v>59</v>
      </c>
      <c r="L36" s="79">
        <v>86</v>
      </c>
      <c r="M36" s="79"/>
      <c r="N36" s="97">
        <v>81</v>
      </c>
      <c r="P36" s="12"/>
      <c r="Q36" s="2"/>
    </row>
    <row r="37" spans="2:17" s="4" customFormat="1" ht="12.75" customHeight="1">
      <c r="B37" s="1"/>
      <c r="C37" s="131" t="s">
        <v>936</v>
      </c>
      <c r="D37" s="79">
        <v>88</v>
      </c>
      <c r="E37" s="50"/>
      <c r="F37" s="79">
        <v>87</v>
      </c>
      <c r="G37" s="50"/>
      <c r="H37" s="79">
        <v>82</v>
      </c>
      <c r="J37" s="79">
        <v>78</v>
      </c>
      <c r="L37" s="79">
        <v>90</v>
      </c>
      <c r="M37" s="79"/>
      <c r="N37" s="97">
        <v>88</v>
      </c>
      <c r="P37" s="12"/>
      <c r="Q37" s="12"/>
    </row>
    <row r="38" spans="2:17" s="4" customFormat="1" ht="12.75" customHeight="1">
      <c r="B38" s="1"/>
      <c r="C38" s="2"/>
      <c r="D38" s="79"/>
      <c r="E38" s="50"/>
      <c r="F38" s="79"/>
      <c r="G38" s="50"/>
      <c r="H38" s="79"/>
      <c r="J38" s="79"/>
      <c r="L38" s="79"/>
      <c r="M38" s="79"/>
      <c r="N38" s="97"/>
      <c r="P38" s="12"/>
      <c r="Q38" s="13"/>
    </row>
    <row r="39" spans="2:17" s="4" customFormat="1" ht="12.75" customHeight="1">
      <c r="B39" s="1" t="s">
        <v>122</v>
      </c>
      <c r="D39" s="79"/>
      <c r="E39" s="50"/>
      <c r="F39" s="79"/>
      <c r="G39" s="50"/>
      <c r="H39" s="79"/>
      <c r="J39" s="79"/>
      <c r="L39" s="79"/>
      <c r="M39" s="79"/>
      <c r="N39" s="97"/>
      <c r="P39" s="12"/>
      <c r="Q39" s="13"/>
    </row>
    <row r="40" spans="2:17" s="4" customFormat="1" ht="12.75" customHeight="1">
      <c r="B40" s="1"/>
      <c r="C40" s="2" t="s">
        <v>120</v>
      </c>
      <c r="D40" s="79">
        <v>76</v>
      </c>
      <c r="E40" s="50"/>
      <c r="F40" s="79">
        <v>75</v>
      </c>
      <c r="G40" s="50"/>
      <c r="H40" s="79">
        <v>68</v>
      </c>
      <c r="J40" s="79">
        <v>62</v>
      </c>
      <c r="L40" s="79">
        <v>87</v>
      </c>
      <c r="M40" s="79"/>
      <c r="N40" s="97">
        <v>82</v>
      </c>
      <c r="P40" s="12"/>
      <c r="Q40" s="13"/>
    </row>
    <row r="41" spans="2:17" s="4" customFormat="1" ht="12.75" customHeight="1">
      <c r="B41" s="1"/>
      <c r="C41" s="2" t="s">
        <v>77</v>
      </c>
      <c r="D41" s="79">
        <v>89</v>
      </c>
      <c r="E41" s="50"/>
      <c r="F41" s="79">
        <v>88</v>
      </c>
      <c r="G41" s="50"/>
      <c r="H41" s="79">
        <v>84</v>
      </c>
      <c r="J41" s="79">
        <v>80</v>
      </c>
      <c r="L41" s="79">
        <v>90</v>
      </c>
      <c r="M41" s="79"/>
      <c r="N41" s="97">
        <v>89</v>
      </c>
      <c r="P41" s="12"/>
      <c r="Q41" s="2"/>
    </row>
    <row r="42" spans="2:17" s="4" customFormat="1" ht="12.75" customHeight="1">
      <c r="B42" s="1"/>
      <c r="C42" s="1"/>
      <c r="D42" s="79"/>
      <c r="E42" s="50"/>
      <c r="F42" s="79"/>
      <c r="G42" s="50"/>
      <c r="H42" s="79"/>
      <c r="J42" s="79"/>
      <c r="L42" s="79"/>
      <c r="M42" s="79"/>
      <c r="N42" s="97"/>
      <c r="P42" s="12"/>
      <c r="Q42" s="12"/>
    </row>
    <row r="43" spans="2:17" s="4" customFormat="1" ht="12.75" customHeight="1">
      <c r="B43" s="270" t="s">
        <v>31</v>
      </c>
      <c r="C43" s="271"/>
      <c r="D43" s="79"/>
      <c r="E43" s="50"/>
      <c r="F43" s="79"/>
      <c r="G43" s="50"/>
      <c r="H43" s="79"/>
      <c r="J43" s="79"/>
      <c r="L43" s="79"/>
      <c r="M43" s="79"/>
      <c r="N43" s="97"/>
      <c r="P43" s="12"/>
      <c r="Q43" s="13"/>
    </row>
    <row r="44" spans="2:19" s="4" customFormat="1" ht="12.75" customHeight="1">
      <c r="B44" s="1"/>
      <c r="C44" s="2" t="s">
        <v>32</v>
      </c>
      <c r="D44" s="79">
        <v>95</v>
      </c>
      <c r="E44" s="50"/>
      <c r="F44" s="79">
        <v>94</v>
      </c>
      <c r="G44" s="50"/>
      <c r="H44" s="79">
        <v>91</v>
      </c>
      <c r="J44" s="79">
        <v>88</v>
      </c>
      <c r="L44" s="79">
        <v>93</v>
      </c>
      <c r="M44" s="79"/>
      <c r="N44" s="97">
        <v>92</v>
      </c>
      <c r="P44" s="268"/>
      <c r="Q44" s="269"/>
      <c r="R44" s="38"/>
      <c r="S44" s="38"/>
    </row>
    <row r="45" spans="2:19" s="4" customFormat="1" ht="12.75" customHeight="1">
      <c r="B45" s="1"/>
      <c r="C45" s="2" t="s">
        <v>83</v>
      </c>
      <c r="D45" s="79">
        <v>54</v>
      </c>
      <c r="E45" s="50"/>
      <c r="F45" s="79">
        <v>55</v>
      </c>
      <c r="G45" s="50"/>
      <c r="H45" s="79">
        <v>43</v>
      </c>
      <c r="J45" s="79">
        <v>33</v>
      </c>
      <c r="L45" s="79">
        <v>79</v>
      </c>
      <c r="M45" s="79"/>
      <c r="N45" s="97">
        <v>71</v>
      </c>
      <c r="P45" s="41"/>
      <c r="Q45" s="28"/>
      <c r="R45" s="38"/>
      <c r="S45" s="38"/>
    </row>
    <row r="46" spans="2:19" s="4" customFormat="1" ht="12.75" customHeight="1">
      <c r="B46" s="1"/>
      <c r="C46" s="46" t="s">
        <v>33</v>
      </c>
      <c r="D46" s="79">
        <v>59</v>
      </c>
      <c r="E46" s="50"/>
      <c r="F46" s="79">
        <v>60</v>
      </c>
      <c r="G46" s="50"/>
      <c r="H46" s="79">
        <v>47</v>
      </c>
      <c r="J46" s="79">
        <v>36</v>
      </c>
      <c r="L46" s="79">
        <v>84</v>
      </c>
      <c r="M46" s="79"/>
      <c r="N46" s="97">
        <v>75</v>
      </c>
      <c r="P46" s="41"/>
      <c r="Q46" s="28"/>
      <c r="R46" s="38"/>
      <c r="S46" s="38"/>
    </row>
    <row r="47" spans="2:19" s="4" customFormat="1" ht="12.75" customHeight="1">
      <c r="B47" s="1"/>
      <c r="C47" s="47" t="s">
        <v>111</v>
      </c>
      <c r="D47" s="79">
        <v>65</v>
      </c>
      <c r="E47" s="50"/>
      <c r="F47" s="79">
        <v>64</v>
      </c>
      <c r="G47" s="50"/>
      <c r="H47" s="79">
        <v>52</v>
      </c>
      <c r="J47" s="79">
        <v>41</v>
      </c>
      <c r="L47" s="79">
        <v>87</v>
      </c>
      <c r="M47" s="79"/>
      <c r="N47" s="97">
        <v>77</v>
      </c>
      <c r="P47" s="12"/>
      <c r="Q47" s="13"/>
      <c r="R47" s="38"/>
      <c r="S47" s="38"/>
    </row>
    <row r="48" spans="2:19" s="4" customFormat="1" ht="12.75" customHeight="1">
      <c r="B48" s="1"/>
      <c r="C48" s="47" t="s">
        <v>112</v>
      </c>
      <c r="D48" s="79">
        <v>49</v>
      </c>
      <c r="E48" s="50"/>
      <c r="F48" s="79">
        <v>52</v>
      </c>
      <c r="G48" s="50"/>
      <c r="H48" s="79">
        <v>38</v>
      </c>
      <c r="J48" s="79">
        <v>29</v>
      </c>
      <c r="L48" s="79">
        <v>79</v>
      </c>
      <c r="M48" s="79"/>
      <c r="N48" s="97">
        <v>71</v>
      </c>
      <c r="P48" s="12"/>
      <c r="Q48" s="13"/>
      <c r="R48" s="38"/>
      <c r="S48" s="38"/>
    </row>
    <row r="49" spans="2:19" s="4" customFormat="1" ht="12.75" customHeight="1">
      <c r="B49" s="1"/>
      <c r="C49" s="46" t="s">
        <v>34</v>
      </c>
      <c r="D49" s="79">
        <v>22</v>
      </c>
      <c r="E49" s="50"/>
      <c r="F49" s="79">
        <v>23</v>
      </c>
      <c r="G49" s="50"/>
      <c r="H49" s="79">
        <v>17</v>
      </c>
      <c r="J49" s="79">
        <v>13</v>
      </c>
      <c r="L49" s="79">
        <v>46</v>
      </c>
      <c r="M49" s="79"/>
      <c r="N49" s="97">
        <v>45</v>
      </c>
      <c r="P49" s="12"/>
      <c r="Q49" s="48"/>
      <c r="R49" s="38"/>
      <c r="S49" s="38"/>
    </row>
    <row r="50" spans="2:19" s="4" customFormat="1" ht="12.75" customHeight="1">
      <c r="B50" s="1"/>
      <c r="C50" s="131" t="s">
        <v>937</v>
      </c>
      <c r="D50" s="79">
        <v>48</v>
      </c>
      <c r="E50" s="50"/>
      <c r="F50" s="79">
        <v>50</v>
      </c>
      <c r="G50" s="50"/>
      <c r="H50" s="79">
        <v>42</v>
      </c>
      <c r="J50" s="79">
        <v>37</v>
      </c>
      <c r="L50" s="79">
        <v>49</v>
      </c>
      <c r="M50" s="79"/>
      <c r="N50" s="97">
        <v>54</v>
      </c>
      <c r="P50" s="12"/>
      <c r="Q50" s="49"/>
      <c r="R50" s="38"/>
      <c r="S50" s="38"/>
    </row>
    <row r="51" spans="1:19" s="4" customFormat="1" ht="12.75" customHeight="1">
      <c r="A51" s="29"/>
      <c r="B51" s="7"/>
      <c r="C51" s="42"/>
      <c r="D51" s="84"/>
      <c r="E51" s="85"/>
      <c r="F51" s="84"/>
      <c r="G51" s="85"/>
      <c r="H51" s="86"/>
      <c r="I51" s="29"/>
      <c r="J51" s="86"/>
      <c r="K51" s="29"/>
      <c r="L51" s="86"/>
      <c r="M51" s="86"/>
      <c r="N51" s="29"/>
      <c r="P51" s="12"/>
      <c r="Q51" s="49"/>
      <c r="R51" s="38"/>
      <c r="S51" s="38"/>
    </row>
    <row r="52" spans="2:19" s="4" customFormat="1" ht="12.75" customHeight="1">
      <c r="B52" s="1"/>
      <c r="C52" s="2"/>
      <c r="D52" s="8"/>
      <c r="E52" s="8"/>
      <c r="G52" s="8"/>
      <c r="M52" s="22"/>
      <c r="N52" s="22" t="s">
        <v>70</v>
      </c>
      <c r="P52" s="12"/>
      <c r="Q52" s="48"/>
      <c r="R52" s="38"/>
      <c r="S52" s="38"/>
    </row>
    <row r="53" spans="1:10" s="28" customFormat="1" ht="12.75" customHeight="1">
      <c r="A53" s="167" t="s">
        <v>930</v>
      </c>
      <c r="B53" s="9"/>
      <c r="D53" s="10"/>
      <c r="E53" s="10"/>
      <c r="F53" s="10"/>
      <c r="G53" s="10"/>
      <c r="H53" s="259"/>
      <c r="J53" s="259"/>
    </row>
    <row r="54" spans="1:17" s="28" customFormat="1" ht="12.75" customHeight="1">
      <c r="A54" s="258" t="s">
        <v>931</v>
      </c>
      <c r="D54" s="10"/>
      <c r="E54" s="10"/>
      <c r="F54" s="10"/>
      <c r="G54" s="10"/>
      <c r="H54" s="259"/>
      <c r="J54" s="259"/>
      <c r="P54" s="5"/>
      <c r="Q54" s="5"/>
    </row>
    <row r="55" spans="1:10" s="28" customFormat="1" ht="12.75" customHeight="1">
      <c r="A55" s="167" t="s">
        <v>932</v>
      </c>
      <c r="B55" s="9"/>
      <c r="D55" s="10"/>
      <c r="E55" s="10"/>
      <c r="F55" s="10"/>
      <c r="G55" s="10"/>
      <c r="H55" s="259"/>
      <c r="J55" s="259"/>
    </row>
    <row r="56" spans="1:10" s="28" customFormat="1" ht="12.75" customHeight="1">
      <c r="A56" s="167" t="s">
        <v>933</v>
      </c>
      <c r="B56" s="9"/>
      <c r="D56" s="10"/>
      <c r="E56" s="10"/>
      <c r="F56" s="10"/>
      <c r="G56" s="10"/>
      <c r="H56" s="259"/>
      <c r="J56" s="259"/>
    </row>
    <row r="57" spans="1:10" s="28" customFormat="1" ht="12.75" customHeight="1">
      <c r="A57" s="167" t="s">
        <v>934</v>
      </c>
      <c r="B57" s="9"/>
      <c r="D57" s="10"/>
      <c r="E57" s="10"/>
      <c r="F57" s="10"/>
      <c r="G57" s="10"/>
      <c r="H57" s="259"/>
      <c r="J57" s="259"/>
    </row>
    <row r="58" spans="1:10" s="28" customFormat="1" ht="12.75" customHeight="1">
      <c r="A58" s="167" t="s">
        <v>935</v>
      </c>
      <c r="B58" s="9"/>
      <c r="D58" s="10"/>
      <c r="E58" s="10"/>
      <c r="F58" s="10"/>
      <c r="G58" s="10"/>
      <c r="H58" s="259"/>
      <c r="J58" s="259"/>
    </row>
    <row r="59" spans="1:14" s="28" customFormat="1" ht="24.75" customHeight="1">
      <c r="A59" s="263" t="s">
        <v>938</v>
      </c>
      <c r="B59" s="264"/>
      <c r="C59" s="264"/>
      <c r="D59" s="264"/>
      <c r="E59" s="264"/>
      <c r="F59" s="264"/>
      <c r="G59" s="264"/>
      <c r="H59" s="264"/>
      <c r="I59" s="264"/>
      <c r="J59" s="264"/>
      <c r="K59" s="264"/>
      <c r="L59" s="264"/>
      <c r="M59" s="264"/>
      <c r="N59" s="264"/>
    </row>
    <row r="60" spans="8:10" s="28" customFormat="1" ht="12.75" customHeight="1">
      <c r="H60" s="259"/>
      <c r="J60" s="259"/>
    </row>
    <row r="61" spans="1:19" s="27" customFormat="1" ht="12.75" customHeight="1">
      <c r="A61" s="28" t="s">
        <v>91</v>
      </c>
      <c r="B61" s="260"/>
      <c r="P61" s="28"/>
      <c r="Q61" s="28"/>
      <c r="R61" s="28"/>
      <c r="S61" s="28"/>
    </row>
    <row r="62" ht="11.25">
      <c r="A62" s="9"/>
    </row>
  </sheetData>
  <sheetProtection/>
  <mergeCells count="7">
    <mergeCell ref="A59:N59"/>
    <mergeCell ref="A1:N1"/>
    <mergeCell ref="P33:Q33"/>
    <mergeCell ref="P44:Q44"/>
    <mergeCell ref="B30:C30"/>
    <mergeCell ref="B35:C35"/>
    <mergeCell ref="B43:C43"/>
  </mergeCells>
  <printOptions/>
  <pageMargins left="0.3937007874015748" right="0.3937007874015748" top="0.7874015748031497" bottom="0.7874015748031497" header="0" footer="0"/>
  <pageSetup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tabColor indexed="44"/>
    <pageSetUpPr fitToPage="1"/>
  </sheetPr>
  <dimension ref="A1:AY97"/>
  <sheetViews>
    <sheetView tabSelected="1" zoomScalePageLayoutView="0" workbookViewId="0" topLeftCell="A1">
      <pane ySplit="10" topLeftCell="BM11" activePane="bottomLeft" state="frozen"/>
      <selection pane="topLeft" activeCell="A37" sqref="A37"/>
      <selection pane="bottomLeft" activeCell="A1" sqref="A1:L1"/>
    </sheetView>
  </sheetViews>
  <sheetFormatPr defaultColWidth="9.140625" defaultRowHeight="12.75"/>
  <cols>
    <col min="1" max="1" width="3.421875" style="38" customWidth="1"/>
    <col min="2" max="2" width="33.421875" style="38" customWidth="1"/>
    <col min="3" max="3" width="8.7109375" style="38" customWidth="1"/>
    <col min="4" max="11" width="8.00390625" style="38" customWidth="1"/>
    <col min="12" max="12" width="9.421875" style="38" customWidth="1"/>
    <col min="13" max="13" width="1.7109375" style="38" customWidth="1"/>
    <col min="14" max="14" width="13.00390625" style="38" customWidth="1"/>
    <col min="15" max="15" width="4.00390625" style="38" customWidth="1"/>
    <col min="16" max="16" width="10.7109375" style="38" customWidth="1"/>
    <col min="17" max="17" width="2.7109375" style="38" customWidth="1"/>
    <col min="18" max="19" width="10.7109375" style="38" customWidth="1"/>
    <col min="20" max="25" width="9.140625" style="38" customWidth="1"/>
    <col min="26" max="26" width="9.140625" style="63" customWidth="1"/>
    <col min="27" max="28" width="9.140625" style="63" hidden="1" customWidth="1"/>
    <col min="29" max="29" width="9.140625" style="38" hidden="1" customWidth="1"/>
    <col min="30" max="16384" width="9.140625" style="38" customWidth="1"/>
  </cols>
  <sheetData>
    <row r="1" spans="1:27" ht="12.75" customHeight="1">
      <c r="A1" s="265" t="s">
        <v>884</v>
      </c>
      <c r="B1" s="265"/>
      <c r="C1" s="265"/>
      <c r="D1" s="265"/>
      <c r="E1" s="265"/>
      <c r="F1" s="265"/>
      <c r="G1" s="265"/>
      <c r="H1" s="265"/>
      <c r="I1" s="265"/>
      <c r="J1" s="265"/>
      <c r="K1" s="265"/>
      <c r="L1" s="265"/>
      <c r="M1" s="110"/>
      <c r="N1" s="39"/>
      <c r="O1" s="39"/>
      <c r="P1" s="39"/>
      <c r="Q1" s="39"/>
      <c r="R1" s="39"/>
      <c r="S1" s="39"/>
      <c r="AA1" s="63" t="s">
        <v>0</v>
      </c>
    </row>
    <row r="2" spans="1:28" s="43" customFormat="1" ht="15" thickBot="1">
      <c r="A2" s="33" t="s">
        <v>124</v>
      </c>
      <c r="B2" s="33"/>
      <c r="C2" s="93"/>
      <c r="D2" s="93"/>
      <c r="E2" s="93"/>
      <c r="F2" s="93"/>
      <c r="G2" s="93"/>
      <c r="H2" s="40"/>
      <c r="I2" s="40"/>
      <c r="J2" s="40"/>
      <c r="K2" s="40"/>
      <c r="L2" s="40"/>
      <c r="M2" s="40"/>
      <c r="N2" s="1"/>
      <c r="O2" s="1"/>
      <c r="P2" s="1"/>
      <c r="Q2" s="1"/>
      <c r="R2" s="1"/>
      <c r="S2" s="1"/>
      <c r="Z2" s="64"/>
      <c r="AA2" s="64" t="s">
        <v>1</v>
      </c>
      <c r="AB2" s="64"/>
    </row>
    <row r="3" spans="1:27" s="43" customFormat="1" ht="13.5" thickBot="1">
      <c r="A3" s="33" t="s">
        <v>129</v>
      </c>
      <c r="B3" s="33"/>
      <c r="C3" s="93"/>
      <c r="D3" s="93"/>
      <c r="E3" s="93"/>
      <c r="F3" s="93"/>
      <c r="G3" s="93"/>
      <c r="H3" s="40"/>
      <c r="J3" s="291" t="s">
        <v>47</v>
      </c>
      <c r="K3" s="292"/>
      <c r="L3" s="292"/>
      <c r="M3" s="292"/>
      <c r="N3" s="292"/>
      <c r="O3" s="114"/>
      <c r="Y3" s="64"/>
      <c r="AA3" s="64" t="s">
        <v>49</v>
      </c>
    </row>
    <row r="4" spans="1:27" s="43" customFormat="1" ht="12.75">
      <c r="A4" s="61"/>
      <c r="B4" s="94"/>
      <c r="C4" s="94"/>
      <c r="D4" s="94"/>
      <c r="E4" s="94"/>
      <c r="F4" s="94"/>
      <c r="G4" s="94"/>
      <c r="H4" s="11"/>
      <c r="J4" s="58" t="s">
        <v>48</v>
      </c>
      <c r="K4" s="293" t="s">
        <v>0</v>
      </c>
      <c r="L4" s="293"/>
      <c r="M4" s="293"/>
      <c r="N4" s="293"/>
      <c r="O4" s="117" t="str">
        <f>IF(AND(K4="English",K6=2012),"10",IF(AND(K4="English &amp; Mathematics",K6=2012),"10",IF(AND(K4="Reading, Writing &amp; Mathematics",K6=2012),"10","")))</f>
        <v>10</v>
      </c>
      <c r="Y4" s="64"/>
      <c r="AA4" s="64" t="s">
        <v>78</v>
      </c>
    </row>
    <row r="5" spans="1:28" ht="12.75">
      <c r="A5" s="62"/>
      <c r="B5" s="11"/>
      <c r="C5" s="11"/>
      <c r="D5" s="11"/>
      <c r="E5" s="11"/>
      <c r="F5" s="11"/>
      <c r="G5" s="11"/>
      <c r="H5" s="11"/>
      <c r="J5" s="58" t="s">
        <v>50</v>
      </c>
      <c r="K5" s="294" t="s">
        <v>51</v>
      </c>
      <c r="L5" s="294"/>
      <c r="M5" s="294"/>
      <c r="N5" s="294"/>
      <c r="O5" s="112"/>
      <c r="Y5" s="63"/>
      <c r="AA5" s="63" t="s">
        <v>3</v>
      </c>
      <c r="AB5" s="38"/>
    </row>
    <row r="6" spans="2:28" ht="13.5" thickBot="1">
      <c r="B6" s="11"/>
      <c r="C6" s="11"/>
      <c r="D6" s="11"/>
      <c r="E6" s="11"/>
      <c r="F6" s="11"/>
      <c r="G6" s="11"/>
      <c r="H6" s="11"/>
      <c r="J6" s="59" t="s">
        <v>52</v>
      </c>
      <c r="K6" s="295">
        <v>2012</v>
      </c>
      <c r="L6" s="295"/>
      <c r="M6" s="295"/>
      <c r="N6" s="295"/>
      <c r="O6" s="113"/>
      <c r="Y6" s="63"/>
      <c r="AA6" s="63" t="s">
        <v>4</v>
      </c>
      <c r="AB6" s="38"/>
    </row>
    <row r="7" spans="1:27" ht="11.25">
      <c r="A7" s="7"/>
      <c r="B7" s="42"/>
      <c r="C7" s="42"/>
      <c r="D7" s="42"/>
      <c r="E7" s="42"/>
      <c r="F7" s="42"/>
      <c r="G7" s="42"/>
      <c r="H7" s="42"/>
      <c r="I7" s="60"/>
      <c r="J7" s="60"/>
      <c r="K7" s="60"/>
      <c r="L7" s="60"/>
      <c r="M7" s="60"/>
      <c r="N7" s="42"/>
      <c r="O7" s="2"/>
      <c r="P7" s="2"/>
      <c r="Q7" s="2"/>
      <c r="R7" s="2"/>
      <c r="S7" s="2"/>
      <c r="AA7" s="63" t="s">
        <v>51</v>
      </c>
    </row>
    <row r="8" spans="1:19" ht="11.25" customHeight="1">
      <c r="A8" s="296" t="str">
        <f>"Key Stage 2 "&amp;K4</f>
        <v>Key Stage 2 English</v>
      </c>
      <c r="B8" s="296"/>
      <c r="C8" s="296" t="s">
        <v>86</v>
      </c>
      <c r="D8" s="299" t="s">
        <v>87</v>
      </c>
      <c r="E8" s="300"/>
      <c r="F8" s="300"/>
      <c r="G8" s="300"/>
      <c r="H8" s="300"/>
      <c r="I8" s="300"/>
      <c r="J8" s="300"/>
      <c r="K8" s="300"/>
      <c r="L8" s="300"/>
      <c r="M8" s="111"/>
      <c r="N8" s="87"/>
      <c r="O8" s="87"/>
      <c r="P8" s="87"/>
      <c r="Q8" s="4"/>
      <c r="R8" s="4"/>
      <c r="S8" s="4"/>
    </row>
    <row r="9" spans="1:19" ht="23.25" customHeight="1">
      <c r="A9" s="304" t="str">
        <f>IF(K6=2011,"",IF(K6=2010,"",IF(K6=2009,"",IF(K6=2008,"",IF(K4="Mathematics","","Warning: Not comparable with previous years, see footnote 10")))))</f>
        <v>Warning: Not comparable with previous years, see footnote 10</v>
      </c>
      <c r="B9" s="304"/>
      <c r="C9" s="297"/>
      <c r="D9" s="286" t="str">
        <f>IF($K$4="English &amp; Mathematics","",IF($K$4="Reading, Writing &amp; Mathematics","","A"))</f>
        <v>A</v>
      </c>
      <c r="E9" s="286" t="str">
        <f>IF($K$4="English &amp; Mathematics","",IF($K$4="Reading, Writing &amp; Mathematics","","T"))</f>
        <v>T</v>
      </c>
      <c r="F9" s="286" t="str">
        <f>IF($K$4="English &amp; Mathematics","",IF($K$4="Reading, Writing &amp; Mathematics","","B"))</f>
        <v>B</v>
      </c>
      <c r="G9" s="286" t="str">
        <f>IF($K$4="English &amp; Mathematics","",IF($K$4="Reading, Writing &amp; Mathematics","","N"))</f>
        <v>N</v>
      </c>
      <c r="H9" s="286" t="str">
        <f>IF($K$4="English &amp; Mathematics","",IF($K$4="Reading, Writing &amp; Mathematics","","2"))</f>
        <v>2</v>
      </c>
      <c r="I9" s="286" t="str">
        <f>IF($K$4="English &amp; Mathematics","",IF($K$4="Reading, Writing &amp; Mathematics","","3"))</f>
        <v>3</v>
      </c>
      <c r="J9" s="286" t="str">
        <f>IF($K$4="English &amp; Mathematics","",IF($K$4="Reading, Writing &amp; Mathematics","","4"))</f>
        <v>4</v>
      </c>
      <c r="K9" s="286" t="str">
        <f>IF($K$4="English &amp; Mathematics","",IF($K$4="Reading, Writing &amp; Mathematics","","5"))</f>
        <v>5</v>
      </c>
      <c r="L9" s="286" t="str">
        <f>IF($AA$32=1,"6",IF($AA$33=1,"6","expected              level"&amp;CHAR(179)))</f>
        <v>6</v>
      </c>
      <c r="M9" s="306" t="str">
        <f>IF($L$9="6","11","")</f>
        <v>11</v>
      </c>
      <c r="N9" s="286" t="str">
        <f>IF($AA$32=1,"expected              level"&amp;CHAR(179),IF($AA$33=1,"expected            level"&amp;CHAR(179),IF(OR($K$6=2010,$K$6=2009,$K$6=2008,$K$6=2007),"",IF(OR($K$4="English &amp; Mathematics",$K$4="Reading, Writing &amp; Mathematics"),"","% making expected progress"))))</f>
        <v>expected            level³</v>
      </c>
      <c r="O9" s="302">
        <f>IF(N9="% making expected progress",12,"")</f>
      </c>
      <c r="P9" s="286" t="str">
        <f>IF($AA$33=1,"% making expected progress","")</f>
        <v>% making expected progress</v>
      </c>
      <c r="Q9" s="302">
        <f>IF(P9="% making expected progress",12,"")</f>
        <v>12</v>
      </c>
      <c r="R9" s="4"/>
      <c r="S9" s="4"/>
    </row>
    <row r="10" spans="1:19" ht="11.25" customHeight="1">
      <c r="A10" s="305"/>
      <c r="B10" s="305"/>
      <c r="C10" s="298"/>
      <c r="D10" s="287"/>
      <c r="E10" s="287"/>
      <c r="F10" s="287"/>
      <c r="G10" s="287"/>
      <c r="H10" s="287"/>
      <c r="I10" s="287"/>
      <c r="J10" s="287"/>
      <c r="K10" s="287"/>
      <c r="L10" s="287"/>
      <c r="M10" s="307"/>
      <c r="N10" s="287"/>
      <c r="O10" s="303"/>
      <c r="P10" s="287"/>
      <c r="Q10" s="303"/>
      <c r="R10" s="14"/>
      <c r="S10" s="14"/>
    </row>
    <row r="11" spans="1:28" ht="11.25">
      <c r="A11" s="12" t="s">
        <v>6</v>
      </c>
      <c r="B11" s="13"/>
      <c r="C11" s="13"/>
      <c r="D11" s="13"/>
      <c r="E11" s="13"/>
      <c r="F11" s="13"/>
      <c r="G11" s="13"/>
      <c r="H11" s="13"/>
      <c r="I11" s="13"/>
      <c r="J11" s="13"/>
      <c r="K11" s="13"/>
      <c r="L11" s="13"/>
      <c r="M11" s="13"/>
      <c r="N11" s="13"/>
      <c r="O11" s="13"/>
      <c r="P11" s="13"/>
      <c r="Q11" s="13"/>
      <c r="R11" s="13"/>
      <c r="S11" s="13"/>
      <c r="AA11" s="63">
        <v>2008</v>
      </c>
      <c r="AB11" s="64"/>
    </row>
    <row r="12" spans="1:28" s="43" customFormat="1" ht="11.25">
      <c r="A12" s="1"/>
      <c r="B12" s="1" t="s">
        <v>7</v>
      </c>
      <c r="C12" s="15">
        <f aca="true" ca="1" t="shared" si="0" ref="C12:C35">VLOOKUP(TRIM($B12),INDIRECT($AA$17),2+$AA$24+$AA$25,FALSE)</f>
        <v>420708</v>
      </c>
      <c r="D12" s="66">
        <f aca="true" ca="1" t="shared" si="1" ref="D12:D35">IF(OR($K$4="English &amp; Mathematics",$K$4="Reading, Writing &amp; Mathematics"),".",VLOOKUP(TRIM($B12),INDIRECT($AA$17),3+$AA$24+$AA$25,FALSE))</f>
        <v>0</v>
      </c>
      <c r="E12" s="66">
        <f aca="true" ca="1" t="shared" si="2" ref="E12:E35">IF(OR($K$4="English &amp; Mathematics",$K$4="Reading, Writing &amp; Mathematics"),".",VLOOKUP(TRIM($B12),INDIRECT($AA$17),4+$AA$24+$AA$25,FALSE))</f>
        <v>0</v>
      </c>
      <c r="F12" s="66">
        <f aca="true" ca="1" t="shared" si="3" ref="F12:F35">IF(OR($K$4="English &amp; Mathematics",$K$4="Reading, Writing &amp; Mathematics"),".",VLOOKUP(TRIM($B12),INDIRECT($AA$17),5+$AA$24+$AA$25,FALSE))</f>
        <v>4</v>
      </c>
      <c r="G12" s="66">
        <f aca="true" ca="1" t="shared" si="4" ref="G12:G35">IF(OR($K$4="English &amp; Mathematics",$K$4="Reading, Writing &amp; Mathematics"),".",VLOOKUP(TRIM($B12),INDIRECT($AA$17),6+$AA$24+$AA$25,FALSE))</f>
        <v>0</v>
      </c>
      <c r="H12" s="66">
        <f aca="true" ca="1" t="shared" si="5" ref="H12:H35">IF(OR($K$4="English &amp; Mathematics",$K$4="Reading, Writing &amp; Mathematics"),".",VLOOKUP(TRIM($B12),INDIRECT($AA$17),7+$AA$24+$AA$25,FALSE))</f>
        <v>0</v>
      </c>
      <c r="I12" s="66">
        <f aca="true" ca="1" t="shared" si="6" ref="I12:I35">IF(OR($K$4="English &amp; Mathematics",$K$4="Reading, Writing &amp; Mathematics"),".",VLOOKUP(TRIM($B12),INDIRECT($AA$17),8+$AA$24+$AA$25,FALSE))</f>
        <v>9</v>
      </c>
      <c r="J12" s="66">
        <f aca="true" ca="1" t="shared" si="7" ref="J12:J35">IF(OR($K$4="English &amp; Mathematics",$K$4="Reading, Writing &amp; Mathematics"),".",VLOOKUP(TRIM($B12),INDIRECT($AA$17),9+$AA$24+$AA$25,FALSE))</f>
        <v>47</v>
      </c>
      <c r="K12" s="66">
        <f aca="true" ca="1" t="shared" si="8" ref="K12:K35">IF(OR($K$4="English &amp; Mathematics",$K$4="Reading, Writing &amp; Mathematics"),".",VLOOKUP(TRIM($B12),INDIRECT($AA$17),10+$AA$24+$AA$25,FALSE))</f>
        <v>38</v>
      </c>
      <c r="L12" s="66">
        <f ca="1">VLOOKUP(TRIM($B12),INDIRECT($AA$17),$AA$27+$AA$24+$AA$25,FALSE)</f>
        <v>0</v>
      </c>
      <c r="N12" s="66">
        <f ca="1">IF(OR(OR($AA$32=1,$AA$33=1),$AA$33=1),VLOOKUP(TRIM($B12),INDIRECT($AA$17),$AA$26+$AA$24+$AA$25,FALSE),IF(OR($K$6=2010,$K$6=2009,$K$6=2008,$K$6=2007),"",IF(OR($K$4="English &amp; Mathematics",$K$4="Reading, Writing &amp; Mathematics"),"",VLOOKUP(TRIM($B12),INDIRECT($AA$17),100+$AC$25+$AC$26,FALSE))))</f>
        <v>86</v>
      </c>
      <c r="O12" s="15"/>
      <c r="P12" s="15">
        <f ca="1">IF(AND($K$6=2012,OR($K$4="English",$K$4="Mathematics")),VLOOKUP(TRIM($B12),INDIRECT($AA$17),100+$AC$25+$AC$26,0),"")</f>
        <v>89</v>
      </c>
      <c r="Q12" s="15"/>
      <c r="R12" s="15"/>
      <c r="S12" s="15"/>
      <c r="Z12" s="64"/>
      <c r="AA12" s="63">
        <v>2009</v>
      </c>
      <c r="AB12" s="63"/>
    </row>
    <row r="13" spans="1:27" ht="11.25">
      <c r="A13" s="1"/>
      <c r="B13" s="2" t="s">
        <v>8</v>
      </c>
      <c r="C13" s="159">
        <f ca="1" t="shared" si="0"/>
        <v>395719</v>
      </c>
      <c r="D13" s="160">
        <f ca="1" t="shared" si="1"/>
        <v>0</v>
      </c>
      <c r="E13" s="160">
        <f ca="1" t="shared" si="2"/>
        <v>0</v>
      </c>
      <c r="F13" s="160">
        <f ca="1" t="shared" si="3"/>
        <v>4</v>
      </c>
      <c r="G13" s="160">
        <f ca="1" t="shared" si="4"/>
        <v>0</v>
      </c>
      <c r="H13" s="160">
        <f ca="1" t="shared" si="5"/>
        <v>0</v>
      </c>
      <c r="I13" s="160">
        <f ca="1" t="shared" si="6"/>
        <v>9</v>
      </c>
      <c r="J13" s="160">
        <f ca="1" t="shared" si="7"/>
        <v>48</v>
      </c>
      <c r="K13" s="160">
        <f ca="1" t="shared" si="8"/>
        <v>38</v>
      </c>
      <c r="L13" s="160">
        <f ca="1">VLOOKUP(TRIM($B13),INDIRECT($AA$17),$AA$27+$AA$24+$AA$25,FALSE)</f>
        <v>0</v>
      </c>
      <c r="N13" s="160">
        <f aca="true" ca="1" t="shared" si="9" ref="N13:N35">IF(OR($AA$32=1,$AA$33=1),VLOOKUP(TRIM($B13),INDIRECT($AA$17),$AA$26+$AA$24+$AA$25,FALSE),IF(OR($K$6=2010,$K$6=2009,$K$6=2008,$K$6=2007),"",IF(OR($K$4="English &amp; Mathematics",$K$4="Reading, Writing &amp; Mathematics"),"",VLOOKUP(TRIM($B13),INDIRECT($AA$17),100+$AC$25+$AC$26,FALSE))))</f>
        <v>86</v>
      </c>
      <c r="O13" s="16"/>
      <c r="P13" s="159">
        <f aca="true" ca="1" t="shared" si="10" ref="P13:P35">IF(AND($K$6=2012,OR($K$4="English",$K$4="Mathematics")),VLOOKUP(TRIM($B13),INDIRECT($AA$17),100+$AC$25+$AC$26,0),"")</f>
        <v>89</v>
      </c>
      <c r="Q13" s="16"/>
      <c r="R13" s="16"/>
      <c r="S13" s="16"/>
      <c r="AA13" s="63">
        <v>2010</v>
      </c>
    </row>
    <row r="14" spans="1:27" ht="11.25">
      <c r="A14" s="1"/>
      <c r="B14" s="2" t="s">
        <v>9</v>
      </c>
      <c r="C14" s="159">
        <f ca="1" t="shared" si="0"/>
        <v>1639</v>
      </c>
      <c r="D14" s="160">
        <f ca="1" t="shared" si="1"/>
        <v>0</v>
      </c>
      <c r="E14" s="160" t="str">
        <f ca="1" t="shared" si="2"/>
        <v>x</v>
      </c>
      <c r="F14" s="160">
        <f ca="1" t="shared" si="3"/>
        <v>3</v>
      </c>
      <c r="G14" s="160">
        <f ca="1" t="shared" si="4"/>
        <v>0</v>
      </c>
      <c r="H14" s="160">
        <f ca="1" t="shared" si="5"/>
        <v>0</v>
      </c>
      <c r="I14" s="160">
        <f ca="1" t="shared" si="6"/>
        <v>6</v>
      </c>
      <c r="J14" s="160">
        <f ca="1" t="shared" si="7"/>
        <v>40</v>
      </c>
      <c r="K14" s="160">
        <f ca="1">IF(OR($K$4="English &amp; Mathematics",$K$4="Reading, Writing &amp; Mathematics"),".",VLOOKUP(TRIM($B14),INDIRECT($AA$17),10+$AA$24+$AA$25,FALSE))</f>
        <v>50</v>
      </c>
      <c r="L14" s="160">
        <f aca="true" ca="1" t="shared" si="11" ref="L14:L35">VLOOKUP(TRIM($B14),INDIRECT($AA$17),$AA$27+$AA$24+$AA$25,FALSE)</f>
        <v>0</v>
      </c>
      <c r="N14" s="160">
        <f ca="1">IF(OR($AA$32=1,$AA$33=1),VLOOKUP(TRIM($B14),INDIRECT($AA$17),$AA$26+$AA$24+$AA$25,FALSE),IF(OR($K$6=2010,$K$6=2009,$K$6=2008,$K$6=2007),"",IF(OR($K$4="English &amp; Mathematics",$K$4="Reading, Writing &amp; Mathematics"),"",VLOOKUP(TRIM($B14),INDIRECT($AA$17),100+$AC$25+$AC$26,FALSE))))</f>
        <v>90</v>
      </c>
      <c r="O14" s="16"/>
      <c r="P14" s="159">
        <f ca="1" t="shared" si="10"/>
        <v>92</v>
      </c>
      <c r="Q14" s="16"/>
      <c r="R14" s="16"/>
      <c r="S14" s="16"/>
      <c r="AA14" s="63">
        <v>2011</v>
      </c>
    </row>
    <row r="15" spans="1:27" ht="11.25">
      <c r="A15" s="1"/>
      <c r="B15" s="2" t="s">
        <v>10</v>
      </c>
      <c r="C15" s="159">
        <f ca="1" t="shared" si="0"/>
        <v>404</v>
      </c>
      <c r="D15" s="160">
        <f ca="1" t="shared" si="1"/>
        <v>5</v>
      </c>
      <c r="E15" s="160" t="str">
        <f ca="1" t="shared" si="2"/>
        <v>x</v>
      </c>
      <c r="F15" s="160">
        <f ca="1" t="shared" si="3"/>
        <v>22</v>
      </c>
      <c r="G15" s="160" t="str">
        <f ca="1" t="shared" si="4"/>
        <v>x</v>
      </c>
      <c r="H15" s="160" t="str">
        <f ca="1" t="shared" si="5"/>
        <v>x</v>
      </c>
      <c r="I15" s="160">
        <f ca="1" t="shared" si="6"/>
        <v>29</v>
      </c>
      <c r="J15" s="160">
        <f ca="1" t="shared" si="7"/>
        <v>41</v>
      </c>
      <c r="K15" s="160">
        <f ca="1" t="shared" si="8"/>
        <v>3</v>
      </c>
      <c r="L15" s="160">
        <f ca="1" t="shared" si="11"/>
        <v>0</v>
      </c>
      <c r="N15" s="160">
        <f ca="1" t="shared" si="9"/>
        <v>44</v>
      </c>
      <c r="O15" s="16"/>
      <c r="P15" s="159">
        <f ca="1">IF(AND($K$6=2012,OR($K$4="English",$K$4="Mathematics")),VLOOKUP(TRIM($B15),INDIRECT($AA$17),100+$AC$25+$AC$26,0),"")</f>
        <v>77</v>
      </c>
      <c r="Q15" s="16"/>
      <c r="R15" s="16"/>
      <c r="S15" s="16"/>
      <c r="AA15" s="63">
        <v>2012</v>
      </c>
    </row>
    <row r="16" spans="1:19" ht="11.25">
      <c r="A16" s="1"/>
      <c r="B16" s="2" t="s">
        <v>113</v>
      </c>
      <c r="C16" s="159">
        <f ca="1" t="shared" si="0"/>
        <v>1377</v>
      </c>
      <c r="D16" s="160">
        <f ca="1" t="shared" si="1"/>
        <v>2</v>
      </c>
      <c r="E16" s="160">
        <f ca="1" t="shared" si="2"/>
        <v>1</v>
      </c>
      <c r="F16" s="160">
        <f ca="1" t="shared" si="3"/>
        <v>38</v>
      </c>
      <c r="G16" s="160">
        <f ca="1" t="shared" si="4"/>
        <v>0</v>
      </c>
      <c r="H16" s="160" t="str">
        <f ca="1" t="shared" si="5"/>
        <v>x</v>
      </c>
      <c r="I16" s="160">
        <f ca="1" t="shared" si="6"/>
        <v>22</v>
      </c>
      <c r="J16" s="160">
        <f ca="1" t="shared" si="7"/>
        <v>30</v>
      </c>
      <c r="K16" s="160">
        <f ca="1" t="shared" si="8"/>
        <v>6</v>
      </c>
      <c r="L16" s="160">
        <f ca="1" t="shared" si="11"/>
        <v>0</v>
      </c>
      <c r="N16" s="160">
        <f ca="1" t="shared" si="9"/>
        <v>36</v>
      </c>
      <c r="O16" s="16"/>
      <c r="P16" s="159">
        <f ca="1" t="shared" si="10"/>
        <v>71</v>
      </c>
      <c r="Q16" s="16"/>
      <c r="R16" s="16"/>
      <c r="S16" s="16"/>
    </row>
    <row r="17" spans="1:27" ht="11.25">
      <c r="A17" s="1"/>
      <c r="B17" s="2" t="s">
        <v>11</v>
      </c>
      <c r="C17" s="159">
        <f ca="1" t="shared" si="0"/>
        <v>21569</v>
      </c>
      <c r="D17" s="160">
        <f ca="1" t="shared" si="1"/>
        <v>0</v>
      </c>
      <c r="E17" s="160">
        <f ca="1" t="shared" si="2"/>
        <v>1</v>
      </c>
      <c r="F17" s="160">
        <f ca="1" t="shared" si="3"/>
        <v>9</v>
      </c>
      <c r="G17" s="160" t="str">
        <f ca="1" t="shared" si="4"/>
        <v>x</v>
      </c>
      <c r="H17" s="160">
        <f ca="1" t="shared" si="5"/>
        <v>0</v>
      </c>
      <c r="I17" s="160">
        <f ca="1" t="shared" si="6"/>
        <v>12</v>
      </c>
      <c r="J17" s="160">
        <f ca="1" t="shared" si="7"/>
        <v>45</v>
      </c>
      <c r="K17" s="160">
        <f ca="1" t="shared" si="8"/>
        <v>33</v>
      </c>
      <c r="L17" s="160">
        <f ca="1" t="shared" si="11"/>
        <v>0</v>
      </c>
      <c r="N17" s="160">
        <f ca="1" t="shared" si="9"/>
        <v>78</v>
      </c>
      <c r="O17" s="16"/>
      <c r="P17" s="159">
        <f ca="1" t="shared" si="10"/>
        <v>91</v>
      </c>
      <c r="Q17" s="16"/>
      <c r="R17" s="16"/>
      <c r="S17" s="16"/>
      <c r="AA17" s="64" t="str">
        <f>"Table9_ETH_"&amp;$K$6</f>
        <v>Table9_ETH_2012</v>
      </c>
    </row>
    <row r="18" spans="1:28" s="43" customFormat="1" ht="11.25">
      <c r="A18" s="1"/>
      <c r="B18" s="1" t="s">
        <v>12</v>
      </c>
      <c r="C18" s="15">
        <f ca="1" t="shared" si="0"/>
        <v>22656</v>
      </c>
      <c r="D18" s="66">
        <f ca="1" t="shared" si="1"/>
        <v>0</v>
      </c>
      <c r="E18" s="66">
        <f ca="1" t="shared" si="2"/>
        <v>0</v>
      </c>
      <c r="F18" s="66">
        <f ca="1" t="shared" si="3"/>
        <v>4</v>
      </c>
      <c r="G18" s="66">
        <f ca="1" t="shared" si="4"/>
        <v>0</v>
      </c>
      <c r="H18" s="66">
        <f ca="1" t="shared" si="5"/>
        <v>0</v>
      </c>
      <c r="I18" s="66">
        <f ca="1" t="shared" si="6"/>
        <v>9</v>
      </c>
      <c r="J18" s="66">
        <f ca="1" t="shared" si="7"/>
        <v>47</v>
      </c>
      <c r="K18" s="66">
        <f ca="1" t="shared" si="8"/>
        <v>40</v>
      </c>
      <c r="L18" s="66">
        <f ca="1" t="shared" si="11"/>
        <v>0</v>
      </c>
      <c r="N18" s="66">
        <f ca="1" t="shared" si="9"/>
        <v>87</v>
      </c>
      <c r="O18" s="15"/>
      <c r="P18" s="15">
        <f ca="1" t="shared" si="10"/>
        <v>90</v>
      </c>
      <c r="Q18" s="15"/>
      <c r="R18" s="15"/>
      <c r="S18" s="15"/>
      <c r="Z18" s="64"/>
      <c r="AA18" s="63" t="str">
        <f>"Table9_EAL_"&amp;$K$6</f>
        <v>Table9_EAL_2012</v>
      </c>
      <c r="AB18" s="64"/>
    </row>
    <row r="19" spans="1:27" ht="11.25">
      <c r="A19" s="1"/>
      <c r="B19" s="2" t="s">
        <v>13</v>
      </c>
      <c r="C19" s="159">
        <f ca="1" t="shared" si="0"/>
        <v>7063</v>
      </c>
      <c r="D19" s="160">
        <f ca="1" t="shared" si="1"/>
        <v>0</v>
      </c>
      <c r="E19" s="160">
        <f ca="1" t="shared" si="2"/>
        <v>0</v>
      </c>
      <c r="F19" s="160">
        <f ca="1" t="shared" si="3"/>
        <v>4</v>
      </c>
      <c r="G19" s="160" t="str">
        <f ca="1" t="shared" si="4"/>
        <v>x</v>
      </c>
      <c r="H19" s="160">
        <f ca="1" t="shared" si="5"/>
        <v>0</v>
      </c>
      <c r="I19" s="160">
        <f ca="1" t="shared" si="6"/>
        <v>11</v>
      </c>
      <c r="J19" s="160">
        <f ca="1" t="shared" si="7"/>
        <v>51</v>
      </c>
      <c r="K19" s="160">
        <f ca="1" t="shared" si="8"/>
        <v>33</v>
      </c>
      <c r="L19" s="160">
        <f ca="1" t="shared" si="11"/>
        <v>0</v>
      </c>
      <c r="N19" s="160">
        <f ca="1" t="shared" si="9"/>
        <v>84</v>
      </c>
      <c r="O19" s="16"/>
      <c r="P19" s="159">
        <f ca="1" t="shared" si="10"/>
        <v>89</v>
      </c>
      <c r="Q19" s="16"/>
      <c r="R19" s="16"/>
      <c r="S19" s="16"/>
      <c r="AA19" s="63" t="str">
        <f>"Table9_FSM_"&amp;$K$6</f>
        <v>Table9_FSM_2012</v>
      </c>
    </row>
    <row r="20" spans="1:27" ht="11.25">
      <c r="A20" s="1"/>
      <c r="B20" s="2" t="s">
        <v>14</v>
      </c>
      <c r="C20" s="159">
        <f ca="1" t="shared" si="0"/>
        <v>2464</v>
      </c>
      <c r="D20" s="160">
        <f ca="1" t="shared" si="1"/>
        <v>0</v>
      </c>
      <c r="E20" s="160" t="str">
        <f ca="1" t="shared" si="2"/>
        <v>x</v>
      </c>
      <c r="F20" s="160">
        <f ca="1" t="shared" si="3"/>
        <v>4</v>
      </c>
      <c r="G20" s="160" t="str">
        <f ca="1" t="shared" si="4"/>
        <v>x</v>
      </c>
      <c r="H20" s="160" t="str">
        <f ca="1" t="shared" si="5"/>
        <v>x</v>
      </c>
      <c r="I20" s="160">
        <f ca="1" t="shared" si="6"/>
        <v>9</v>
      </c>
      <c r="J20" s="160">
        <f ca="1" t="shared" si="7"/>
        <v>47</v>
      </c>
      <c r="K20" s="160">
        <f ca="1" t="shared" si="8"/>
        <v>40</v>
      </c>
      <c r="L20" s="160">
        <f ca="1" t="shared" si="11"/>
        <v>0</v>
      </c>
      <c r="N20" s="160">
        <f ca="1" t="shared" si="9"/>
        <v>87</v>
      </c>
      <c r="O20" s="16"/>
      <c r="P20" s="159">
        <f ca="1" t="shared" si="10"/>
        <v>90</v>
      </c>
      <c r="Q20" s="16"/>
      <c r="R20" s="16"/>
      <c r="S20" s="16"/>
      <c r="AA20" s="63" t="str">
        <f>"Table9_SEN_"&amp;$K$6</f>
        <v>Table9_SEN_2012</v>
      </c>
    </row>
    <row r="21" spans="1:27" ht="11.25">
      <c r="A21" s="1"/>
      <c r="B21" s="2" t="s">
        <v>15</v>
      </c>
      <c r="C21" s="159">
        <f ca="1" t="shared" si="0"/>
        <v>4824</v>
      </c>
      <c r="D21" s="160">
        <f ca="1" t="shared" si="1"/>
        <v>0</v>
      </c>
      <c r="E21" s="160" t="str">
        <f ca="1" t="shared" si="2"/>
        <v>x</v>
      </c>
      <c r="F21" s="160">
        <f ca="1" t="shared" si="3"/>
        <v>3</v>
      </c>
      <c r="G21" s="160">
        <f ca="1" t="shared" si="4"/>
        <v>0</v>
      </c>
      <c r="H21" s="160" t="str">
        <f ca="1" t="shared" si="5"/>
        <v>x</v>
      </c>
      <c r="I21" s="160">
        <f ca="1" t="shared" si="6"/>
        <v>8</v>
      </c>
      <c r="J21" s="160">
        <f ca="1" t="shared" si="7"/>
        <v>41</v>
      </c>
      <c r="K21" s="160">
        <f ca="1" t="shared" si="8"/>
        <v>48</v>
      </c>
      <c r="L21" s="160">
        <f ca="1" t="shared" si="11"/>
        <v>0</v>
      </c>
      <c r="N21" s="160">
        <f ca="1" t="shared" si="9"/>
        <v>89</v>
      </c>
      <c r="O21" s="16"/>
      <c r="P21" s="159">
        <f ca="1" t="shared" si="10"/>
        <v>92</v>
      </c>
      <c r="Q21" s="16"/>
      <c r="R21" s="16"/>
      <c r="S21" s="16"/>
      <c r="AA21" s="63" t="str">
        <f>"Table9_PRIMARY_"&amp;$K$6</f>
        <v>Table9_PRIMARY_2012</v>
      </c>
    </row>
    <row r="22" spans="1:27" ht="11.25">
      <c r="A22" s="1"/>
      <c r="B22" s="2" t="s">
        <v>16</v>
      </c>
      <c r="C22" s="159">
        <f ca="1" t="shared" si="0"/>
        <v>8305</v>
      </c>
      <c r="D22" s="160">
        <f ca="1" t="shared" si="1"/>
        <v>0</v>
      </c>
      <c r="E22" s="160">
        <f ca="1" t="shared" si="2"/>
        <v>0</v>
      </c>
      <c r="F22" s="160">
        <f ca="1" t="shared" si="3"/>
        <v>4</v>
      </c>
      <c r="G22" s="160" t="str">
        <f ca="1" t="shared" si="4"/>
        <v>x</v>
      </c>
      <c r="H22" s="160">
        <f ca="1" t="shared" si="5"/>
        <v>0</v>
      </c>
      <c r="I22" s="160">
        <f ca="1" t="shared" si="6"/>
        <v>8</v>
      </c>
      <c r="J22" s="160">
        <f ca="1" t="shared" si="7"/>
        <v>46</v>
      </c>
      <c r="K22" s="160">
        <f ca="1" t="shared" si="8"/>
        <v>42</v>
      </c>
      <c r="L22" s="160">
        <f ca="1" t="shared" si="11"/>
        <v>0</v>
      </c>
      <c r="N22" s="160">
        <f ca="1" t="shared" si="9"/>
        <v>87</v>
      </c>
      <c r="O22" s="16"/>
      <c r="P22" s="159">
        <f ca="1" t="shared" si="10"/>
        <v>91</v>
      </c>
      <c r="Q22" s="16"/>
      <c r="R22" s="16"/>
      <c r="S22" s="16"/>
      <c r="AA22" s="63" t="str">
        <f>"Table9_DISADV_"&amp;$K$6</f>
        <v>Table9_DISADV_2012</v>
      </c>
    </row>
    <row r="23" spans="1:28" s="43" customFormat="1" ht="11.25">
      <c r="A23" s="1"/>
      <c r="B23" s="1" t="s">
        <v>17</v>
      </c>
      <c r="C23" s="15">
        <f ca="1" t="shared" si="0"/>
        <v>51777</v>
      </c>
      <c r="D23" s="66">
        <f ca="1" t="shared" si="1"/>
        <v>0</v>
      </c>
      <c r="E23" s="66">
        <f ca="1" t="shared" si="2"/>
        <v>0</v>
      </c>
      <c r="F23" s="66">
        <f ca="1" t="shared" si="3"/>
        <v>5</v>
      </c>
      <c r="G23" s="66" t="str">
        <f ca="1" t="shared" si="4"/>
        <v>x</v>
      </c>
      <c r="H23" s="66">
        <f ca="1" t="shared" si="5"/>
        <v>0</v>
      </c>
      <c r="I23" s="66">
        <f ca="1" t="shared" si="6"/>
        <v>10</v>
      </c>
      <c r="J23" s="66">
        <f ca="1" t="shared" si="7"/>
        <v>52</v>
      </c>
      <c r="K23" s="66">
        <f ca="1" t="shared" si="8"/>
        <v>33</v>
      </c>
      <c r="L23" s="66">
        <f ca="1" t="shared" si="11"/>
        <v>0</v>
      </c>
      <c r="N23" s="66">
        <f ca="1" t="shared" si="9"/>
        <v>85</v>
      </c>
      <c r="O23" s="15"/>
      <c r="P23" s="15">
        <f ca="1" t="shared" si="10"/>
        <v>92</v>
      </c>
      <c r="Q23" s="15"/>
      <c r="R23" s="15"/>
      <c r="S23" s="15"/>
      <c r="Z23" s="64"/>
      <c r="AA23" s="63"/>
      <c r="AB23" s="64"/>
    </row>
    <row r="24" spans="1:29" ht="11.25">
      <c r="A24" s="1"/>
      <c r="B24" s="2" t="s">
        <v>18</v>
      </c>
      <c r="C24" s="159">
        <f ca="1" t="shared" si="0"/>
        <v>13207</v>
      </c>
      <c r="D24" s="160">
        <f ca="1" t="shared" si="1"/>
        <v>0</v>
      </c>
      <c r="E24" s="160">
        <f ca="1" t="shared" si="2"/>
        <v>0</v>
      </c>
      <c r="F24" s="160">
        <f ca="1" t="shared" si="3"/>
        <v>3</v>
      </c>
      <c r="G24" s="160">
        <f ca="1" t="shared" si="4"/>
        <v>0</v>
      </c>
      <c r="H24" s="160">
        <f ca="1" t="shared" si="5"/>
        <v>0</v>
      </c>
      <c r="I24" s="160">
        <f ca="1" t="shared" si="6"/>
        <v>7</v>
      </c>
      <c r="J24" s="160">
        <f ca="1" t="shared" si="7"/>
        <v>47</v>
      </c>
      <c r="K24" s="160">
        <f ca="1" t="shared" si="8"/>
        <v>43</v>
      </c>
      <c r="L24" s="160">
        <f ca="1" t="shared" si="11"/>
        <v>0</v>
      </c>
      <c r="N24" s="160">
        <f ca="1" t="shared" si="9"/>
        <v>90</v>
      </c>
      <c r="O24" s="16"/>
      <c r="P24" s="159">
        <f ca="1" t="shared" si="10"/>
        <v>92</v>
      </c>
      <c r="Q24" s="16"/>
      <c r="R24" s="16"/>
      <c r="S24" s="16"/>
      <c r="AA24" s="63">
        <f>IF(K4="English",0,IF(K4="Mathematics",39,IF(K4="English &amp; Mathematics",78,IF(K4="Reading, Writing &amp; Mathematics",87))))</f>
        <v>0</v>
      </c>
      <c r="AC24" s="38">
        <f>IF(K5="Girls",26,IF(K5="Boys",13,IF(K5="All",0)))</f>
        <v>0</v>
      </c>
    </row>
    <row r="25" spans="1:29" ht="11.25">
      <c r="A25" s="1"/>
      <c r="B25" s="2" t="s">
        <v>19</v>
      </c>
      <c r="C25" s="159">
        <f ca="1" t="shared" si="0"/>
        <v>22088</v>
      </c>
      <c r="D25" s="160">
        <f ca="1" t="shared" si="1"/>
        <v>0</v>
      </c>
      <c r="E25" s="160">
        <f ca="1" t="shared" si="2"/>
        <v>0</v>
      </c>
      <c r="F25" s="160">
        <f ca="1" t="shared" si="3"/>
        <v>6</v>
      </c>
      <c r="G25" s="160" t="str">
        <f ca="1" t="shared" si="4"/>
        <v>x</v>
      </c>
      <c r="H25" s="160">
        <f ca="1" t="shared" si="5"/>
        <v>0</v>
      </c>
      <c r="I25" s="160">
        <f ca="1" t="shared" si="6"/>
        <v>12</v>
      </c>
      <c r="J25" s="160">
        <f ca="1" t="shared" si="7"/>
        <v>56</v>
      </c>
      <c r="K25" s="160">
        <f ca="1" t="shared" si="8"/>
        <v>26</v>
      </c>
      <c r="L25" s="160">
        <f ca="1" t="shared" si="11"/>
        <v>0</v>
      </c>
      <c r="N25" s="160">
        <f ca="1" t="shared" si="9"/>
        <v>82</v>
      </c>
      <c r="O25" s="16"/>
      <c r="P25" s="159">
        <f ca="1" t="shared" si="10"/>
        <v>91</v>
      </c>
      <c r="Q25" s="16"/>
      <c r="R25" s="16"/>
      <c r="S25" s="16"/>
      <c r="AA25" s="63">
        <f>IF(OR($K$4="English &amp; Mathematics",$K$4="Reading, Writing &amp; Mathematics"),AC25,AC24)</f>
        <v>0</v>
      </c>
      <c r="AC25" s="64">
        <f>IF(K5="Girls",6,IF(K5="Boys",3,IF(K5="All",0)))</f>
        <v>0</v>
      </c>
    </row>
    <row r="26" spans="1:29" ht="11.25">
      <c r="A26" s="1"/>
      <c r="B26" s="2" t="s">
        <v>20</v>
      </c>
      <c r="C26" s="159">
        <f ca="1" t="shared" si="0"/>
        <v>8940</v>
      </c>
      <c r="D26" s="160">
        <f ca="1" t="shared" si="1"/>
        <v>0</v>
      </c>
      <c r="E26" s="160">
        <f ca="1" t="shared" si="2"/>
        <v>0</v>
      </c>
      <c r="F26" s="160">
        <f ca="1" t="shared" si="3"/>
        <v>4</v>
      </c>
      <c r="G26" s="160" t="str">
        <f ca="1" t="shared" si="4"/>
        <v>x</v>
      </c>
      <c r="H26" s="160">
        <f ca="1" t="shared" si="5"/>
        <v>0</v>
      </c>
      <c r="I26" s="160">
        <f ca="1" t="shared" si="6"/>
        <v>8</v>
      </c>
      <c r="J26" s="160">
        <f ca="1" t="shared" si="7"/>
        <v>54</v>
      </c>
      <c r="K26" s="160">
        <f ca="1" t="shared" si="8"/>
        <v>34</v>
      </c>
      <c r="L26" s="160">
        <f ca="1" t="shared" si="11"/>
        <v>0</v>
      </c>
      <c r="N26" s="160">
        <f ca="1" t="shared" si="9"/>
        <v>87</v>
      </c>
      <c r="O26" s="16"/>
      <c r="P26" s="159">
        <f ca="1" t="shared" si="10"/>
        <v>94</v>
      </c>
      <c r="Q26" s="16"/>
      <c r="R26" s="16"/>
      <c r="S26" s="16"/>
      <c r="AA26" s="63">
        <f>(IF(K4="English",14,IF(K4="Mathematics",14,IF(K4="English &amp; Mathematics",4,IF(K4="Reading, Writing &amp; Mathematics",4)))))</f>
        <v>14</v>
      </c>
      <c r="AC26" s="38">
        <f>IF(K4="English",0,IF(K4="Mathematics",9,0))</f>
        <v>0</v>
      </c>
    </row>
    <row r="27" spans="1:27" ht="11.25">
      <c r="A27" s="1"/>
      <c r="B27" s="2" t="s">
        <v>21</v>
      </c>
      <c r="C27" s="159">
        <f ca="1" t="shared" si="0"/>
        <v>7542</v>
      </c>
      <c r="D27" s="160">
        <f ca="1" t="shared" si="1"/>
        <v>0</v>
      </c>
      <c r="E27" s="160">
        <f ca="1" t="shared" si="2"/>
        <v>0</v>
      </c>
      <c r="F27" s="160">
        <f ca="1" t="shared" si="3"/>
        <v>6</v>
      </c>
      <c r="G27" s="160">
        <f ca="1" t="shared" si="4"/>
        <v>0</v>
      </c>
      <c r="H27" s="160">
        <f ca="1" t="shared" si="5"/>
        <v>0</v>
      </c>
      <c r="I27" s="160">
        <f ca="1" t="shared" si="6"/>
        <v>9</v>
      </c>
      <c r="J27" s="160">
        <f ca="1" t="shared" si="7"/>
        <v>47</v>
      </c>
      <c r="K27" s="160">
        <f ca="1" t="shared" si="8"/>
        <v>38</v>
      </c>
      <c r="L27" s="160">
        <f ca="1" t="shared" si="11"/>
        <v>0</v>
      </c>
      <c r="N27" s="160">
        <f ca="1" t="shared" si="9"/>
        <v>85</v>
      </c>
      <c r="O27" s="16"/>
      <c r="P27" s="159">
        <f ca="1" t="shared" si="10"/>
        <v>91</v>
      </c>
      <c r="Q27" s="16"/>
      <c r="R27" s="16"/>
      <c r="S27" s="16"/>
      <c r="AA27" s="63">
        <f>IF($AA$32=1,11,IF(AA33=1,11,(IF(K4="English",14,IF(K4="Mathematics",14,IF(K4="English &amp; Mathematics",4,IF(K4="Reading, Writing &amp; Mathematics",4)))))))</f>
        <v>11</v>
      </c>
    </row>
    <row r="28" spans="1:28" s="43" customFormat="1" ht="11.25">
      <c r="A28" s="1"/>
      <c r="B28" s="1" t="s">
        <v>22</v>
      </c>
      <c r="C28" s="15">
        <f ca="1" t="shared" si="0"/>
        <v>27382</v>
      </c>
      <c r="D28" s="66">
        <f ca="1" t="shared" si="1"/>
        <v>0</v>
      </c>
      <c r="E28" s="66">
        <f ca="1" t="shared" si="2"/>
        <v>0</v>
      </c>
      <c r="F28" s="66">
        <f ca="1" t="shared" si="3"/>
        <v>6</v>
      </c>
      <c r="G28" s="66">
        <f ca="1" t="shared" si="4"/>
        <v>0</v>
      </c>
      <c r="H28" s="66">
        <f ca="1" t="shared" si="5"/>
        <v>0</v>
      </c>
      <c r="I28" s="66">
        <f ca="1" t="shared" si="6"/>
        <v>10</v>
      </c>
      <c r="J28" s="66">
        <f ca="1" t="shared" si="7"/>
        <v>52</v>
      </c>
      <c r="K28" s="66">
        <f ca="1" t="shared" si="8"/>
        <v>32</v>
      </c>
      <c r="L28" s="66">
        <f ca="1" t="shared" si="11"/>
        <v>0</v>
      </c>
      <c r="N28" s="66">
        <f ca="1" t="shared" si="9"/>
        <v>84</v>
      </c>
      <c r="O28" s="15"/>
      <c r="P28" s="15">
        <f ca="1" t="shared" si="10"/>
        <v>91</v>
      </c>
      <c r="Q28" s="15"/>
      <c r="R28" s="15"/>
      <c r="S28" s="15"/>
      <c r="Z28" s="64"/>
      <c r="AB28" s="64"/>
    </row>
    <row r="29" spans="1:19" ht="11.25">
      <c r="A29" s="1"/>
      <c r="B29" s="2" t="s">
        <v>23</v>
      </c>
      <c r="C29" s="159">
        <f ca="1" t="shared" si="0"/>
        <v>7569</v>
      </c>
      <c r="D29" s="160" t="str">
        <f ca="1" t="shared" si="1"/>
        <v>x</v>
      </c>
      <c r="E29" s="160">
        <f ca="1" t="shared" si="2"/>
        <v>0</v>
      </c>
      <c r="F29" s="160">
        <f ca="1" t="shared" si="3"/>
        <v>5</v>
      </c>
      <c r="G29" s="160">
        <f ca="1" t="shared" si="4"/>
        <v>0</v>
      </c>
      <c r="H29" s="160">
        <f ca="1" t="shared" si="5"/>
        <v>0</v>
      </c>
      <c r="I29" s="160">
        <f ca="1" t="shared" si="6"/>
        <v>12</v>
      </c>
      <c r="J29" s="160">
        <f ca="1" t="shared" si="7"/>
        <v>54</v>
      </c>
      <c r="K29" s="160">
        <f ca="1" t="shared" si="8"/>
        <v>29</v>
      </c>
      <c r="L29" s="160" t="str">
        <f ca="1" t="shared" si="11"/>
        <v>x</v>
      </c>
      <c r="N29" s="160">
        <f ca="1" t="shared" si="9"/>
        <v>83</v>
      </c>
      <c r="O29" s="16"/>
      <c r="P29" s="159">
        <f ca="1" t="shared" si="10"/>
        <v>90</v>
      </c>
      <c r="Q29" s="16"/>
      <c r="R29" s="16"/>
      <c r="S29" s="16"/>
    </row>
    <row r="30" spans="1:27" ht="11.25">
      <c r="A30" s="1"/>
      <c r="B30" s="2" t="s">
        <v>24</v>
      </c>
      <c r="C30" s="159">
        <f ca="1" t="shared" si="0"/>
        <v>16580</v>
      </c>
      <c r="D30" s="160">
        <f ca="1" t="shared" si="1"/>
        <v>0</v>
      </c>
      <c r="E30" s="160">
        <f ca="1" t="shared" si="2"/>
        <v>0</v>
      </c>
      <c r="F30" s="160">
        <f ca="1" t="shared" si="3"/>
        <v>6</v>
      </c>
      <c r="G30" s="160">
        <f ca="1" t="shared" si="4"/>
        <v>0</v>
      </c>
      <c r="H30" s="160">
        <f ca="1" t="shared" si="5"/>
        <v>0</v>
      </c>
      <c r="I30" s="160">
        <f ca="1" t="shared" si="6"/>
        <v>9</v>
      </c>
      <c r="J30" s="160">
        <f ca="1" t="shared" si="7"/>
        <v>52</v>
      </c>
      <c r="K30" s="160">
        <f ca="1" t="shared" si="8"/>
        <v>33</v>
      </c>
      <c r="L30" s="160">
        <f ca="1" t="shared" si="11"/>
        <v>0</v>
      </c>
      <c r="N30" s="160">
        <f ca="1" t="shared" si="9"/>
        <v>85</v>
      </c>
      <c r="O30" s="16"/>
      <c r="P30" s="159">
        <f ca="1" t="shared" si="10"/>
        <v>91</v>
      </c>
      <c r="Q30" s="16"/>
      <c r="R30" s="16"/>
      <c r="S30" s="16"/>
      <c r="AA30" s="95" t="str">
        <f>IF($K$4="English &amp; Mathematics","",IF($K$4="Reading, Writing &amp; Mathematics","","Progress"))</f>
        <v>Progress</v>
      </c>
    </row>
    <row r="31" spans="1:27" ht="11.25">
      <c r="A31" s="1"/>
      <c r="B31" s="2" t="s">
        <v>25</v>
      </c>
      <c r="C31" s="159">
        <f ca="1" t="shared" si="0"/>
        <v>3233</v>
      </c>
      <c r="D31" s="160" t="str">
        <f ca="1" t="shared" si="1"/>
        <v>x</v>
      </c>
      <c r="E31" s="160">
        <f ca="1" t="shared" si="2"/>
        <v>0</v>
      </c>
      <c r="F31" s="160">
        <f ca="1" t="shared" si="3"/>
        <v>6</v>
      </c>
      <c r="G31" s="160">
        <f ca="1" t="shared" si="4"/>
        <v>0</v>
      </c>
      <c r="H31" s="160">
        <f ca="1" t="shared" si="5"/>
        <v>0</v>
      </c>
      <c r="I31" s="160">
        <f ca="1" t="shared" si="6"/>
        <v>10</v>
      </c>
      <c r="J31" s="160">
        <f ca="1" t="shared" si="7"/>
        <v>52</v>
      </c>
      <c r="K31" s="160">
        <f ca="1" t="shared" si="8"/>
        <v>31</v>
      </c>
      <c r="L31" s="160" t="str">
        <f ca="1" t="shared" si="11"/>
        <v>x</v>
      </c>
      <c r="N31" s="160">
        <f ca="1" t="shared" si="9"/>
        <v>83</v>
      </c>
      <c r="O31" s="15"/>
      <c r="P31" s="159">
        <f ca="1" t="shared" si="10"/>
        <v>90</v>
      </c>
      <c r="Q31" s="15"/>
      <c r="R31" s="15"/>
      <c r="S31" s="15"/>
      <c r="AA31" s="64"/>
    </row>
    <row r="32" spans="1:28" s="43" customFormat="1" ht="11.25">
      <c r="A32" s="1"/>
      <c r="B32" s="1" t="s">
        <v>26</v>
      </c>
      <c r="C32" s="15">
        <f ca="1" t="shared" si="0"/>
        <v>1917</v>
      </c>
      <c r="D32" s="66">
        <f ca="1" t="shared" si="1"/>
        <v>0</v>
      </c>
      <c r="E32" s="66">
        <f ca="1" t="shared" si="2"/>
        <v>0</v>
      </c>
      <c r="F32" s="66">
        <f ca="1" t="shared" si="3"/>
        <v>5</v>
      </c>
      <c r="G32" s="66">
        <f ca="1" t="shared" si="4"/>
        <v>0</v>
      </c>
      <c r="H32" s="66" t="str">
        <f ca="1" t="shared" si="5"/>
        <v>x</v>
      </c>
      <c r="I32" s="66">
        <f ca="1" t="shared" si="6"/>
        <v>6</v>
      </c>
      <c r="J32" s="66">
        <f ca="1" t="shared" si="7"/>
        <v>33</v>
      </c>
      <c r="K32" s="66">
        <f ca="1" t="shared" si="8"/>
        <v>55</v>
      </c>
      <c r="L32" s="66" t="str">
        <f ca="1" t="shared" si="11"/>
        <v>x</v>
      </c>
      <c r="N32" s="66">
        <f ca="1" t="shared" si="9"/>
        <v>88</v>
      </c>
      <c r="O32" s="15"/>
      <c r="P32" s="15">
        <f ca="1" t="shared" si="10"/>
        <v>94</v>
      </c>
      <c r="Q32" s="15"/>
      <c r="R32" s="15"/>
      <c r="S32" s="15"/>
      <c r="Z32" s="64"/>
      <c r="AA32" s="63">
        <f>IF(AND($K$4="Mathematics",$K$6=2010),1,0)</f>
        <v>0</v>
      </c>
      <c r="AB32" s="64"/>
    </row>
    <row r="33" spans="1:27" ht="11.25">
      <c r="A33" s="1"/>
      <c r="B33" s="2" t="s">
        <v>27</v>
      </c>
      <c r="C33" s="159">
        <f ca="1" t="shared" si="0"/>
        <v>7936</v>
      </c>
      <c r="D33" s="160">
        <f ca="1" t="shared" si="1"/>
        <v>0</v>
      </c>
      <c r="E33" s="160">
        <f ca="1" t="shared" si="2"/>
        <v>0</v>
      </c>
      <c r="F33" s="160">
        <f ca="1" t="shared" si="3"/>
        <v>9</v>
      </c>
      <c r="G33" s="160" t="str">
        <f ca="1" t="shared" si="4"/>
        <v>x</v>
      </c>
      <c r="H33" s="160">
        <f ca="1" t="shared" si="5"/>
        <v>0</v>
      </c>
      <c r="I33" s="160">
        <f ca="1" t="shared" si="6"/>
        <v>12</v>
      </c>
      <c r="J33" s="160">
        <f ca="1" t="shared" si="7"/>
        <v>49</v>
      </c>
      <c r="K33" s="160">
        <f ca="1" t="shared" si="8"/>
        <v>30</v>
      </c>
      <c r="L33" s="160">
        <f ca="1" t="shared" si="11"/>
        <v>0</v>
      </c>
      <c r="N33" s="160">
        <f ca="1" t="shared" si="9"/>
        <v>79</v>
      </c>
      <c r="O33" s="16"/>
      <c r="P33" s="159">
        <f ca="1" t="shared" si="10"/>
        <v>91</v>
      </c>
      <c r="Q33" s="16"/>
      <c r="R33" s="16"/>
      <c r="S33" s="16"/>
      <c r="AA33" s="63">
        <f>IF(AND($K$4="Mathematics",$K$6=2012),1,IF(AND($K$4="English",$K$6=2012),1,0))</f>
        <v>1</v>
      </c>
    </row>
    <row r="34" spans="1:27" ht="11.25">
      <c r="A34" s="1"/>
      <c r="B34" s="2" t="s">
        <v>53</v>
      </c>
      <c r="C34" s="159">
        <f ca="1" t="shared" si="0"/>
        <v>4147</v>
      </c>
      <c r="D34" s="160">
        <f ca="1" t="shared" si="1"/>
        <v>1</v>
      </c>
      <c r="E34" s="160">
        <f ca="1" t="shared" si="2"/>
        <v>2</v>
      </c>
      <c r="F34" s="160">
        <f ca="1" t="shared" si="3"/>
        <v>12</v>
      </c>
      <c r="G34" s="160">
        <f ca="1" t="shared" si="4"/>
        <v>0</v>
      </c>
      <c r="H34" s="160" t="str">
        <f ca="1" t="shared" si="5"/>
        <v>x</v>
      </c>
      <c r="I34" s="160">
        <f ca="1" t="shared" si="6"/>
        <v>11</v>
      </c>
      <c r="J34" s="160">
        <f ca="1" t="shared" si="7"/>
        <v>42</v>
      </c>
      <c r="K34" s="160">
        <f ca="1" t="shared" si="8"/>
        <v>32</v>
      </c>
      <c r="L34" s="160" t="str">
        <f ca="1" t="shared" si="11"/>
        <v>x</v>
      </c>
      <c r="N34" s="160">
        <f ca="1" t="shared" si="9"/>
        <v>74</v>
      </c>
      <c r="O34" s="16"/>
      <c r="P34" s="159">
        <f ca="1" t="shared" si="10"/>
        <v>80</v>
      </c>
      <c r="Q34" s="16"/>
      <c r="R34" s="16"/>
      <c r="S34" s="16"/>
      <c r="AA34" s="64"/>
    </row>
    <row r="35" spans="1:28" s="43" customFormat="1" ht="11.25">
      <c r="A35" s="1"/>
      <c r="B35" s="1" t="s">
        <v>5</v>
      </c>
      <c r="C35" s="15">
        <f ca="1" t="shared" si="0"/>
        <v>536523</v>
      </c>
      <c r="D35" s="66">
        <f ca="1" t="shared" si="1"/>
        <v>0</v>
      </c>
      <c r="E35" s="66">
        <f ca="1" t="shared" si="2"/>
        <v>0</v>
      </c>
      <c r="F35" s="66">
        <f ca="1" t="shared" si="3"/>
        <v>5</v>
      </c>
      <c r="G35" s="66">
        <f ca="1" t="shared" si="4"/>
        <v>0</v>
      </c>
      <c r="H35" s="66">
        <f ca="1" t="shared" si="5"/>
        <v>0</v>
      </c>
      <c r="I35" s="66">
        <f ca="1" t="shared" si="6"/>
        <v>9</v>
      </c>
      <c r="J35" s="66">
        <f ca="1" t="shared" si="7"/>
        <v>48</v>
      </c>
      <c r="K35" s="66">
        <f ca="1" t="shared" si="8"/>
        <v>37</v>
      </c>
      <c r="L35" s="66">
        <f ca="1" t="shared" si="11"/>
        <v>0</v>
      </c>
      <c r="N35" s="66">
        <f ca="1" t="shared" si="9"/>
        <v>85</v>
      </c>
      <c r="O35" s="15"/>
      <c r="P35" s="15">
        <f ca="1" t="shared" si="10"/>
        <v>89</v>
      </c>
      <c r="Q35" s="15"/>
      <c r="R35" s="15"/>
      <c r="S35" s="15"/>
      <c r="Z35" s="64"/>
      <c r="AA35" s="63"/>
      <c r="AB35" s="64"/>
    </row>
    <row r="36" spans="1:19" ht="3.75" customHeight="1">
      <c r="A36" s="12"/>
      <c r="B36" s="13"/>
      <c r="C36" s="159"/>
      <c r="D36" s="160"/>
      <c r="E36" s="160"/>
      <c r="F36" s="160"/>
      <c r="G36" s="160"/>
      <c r="H36" s="160"/>
      <c r="I36" s="160"/>
      <c r="J36" s="160"/>
      <c r="K36" s="160"/>
      <c r="L36" s="160"/>
      <c r="N36" s="160"/>
      <c r="O36" s="16"/>
      <c r="P36" s="16"/>
      <c r="Q36" s="16"/>
      <c r="R36" s="16"/>
      <c r="S36" s="16"/>
    </row>
    <row r="37" spans="1:19" ht="11.25">
      <c r="A37" s="268" t="s">
        <v>28</v>
      </c>
      <c r="B37" s="269"/>
      <c r="C37" s="159"/>
      <c r="D37" s="160"/>
      <c r="E37" s="160"/>
      <c r="F37" s="160"/>
      <c r="G37" s="160"/>
      <c r="H37" s="160"/>
      <c r="I37" s="160"/>
      <c r="J37" s="160"/>
      <c r="K37" s="160"/>
      <c r="L37" s="160"/>
      <c r="N37" s="160"/>
      <c r="O37" s="15"/>
      <c r="P37" s="159"/>
      <c r="Q37" s="15"/>
      <c r="R37" s="15"/>
      <c r="S37" s="15"/>
    </row>
    <row r="38" spans="1:19" ht="11.25">
      <c r="A38" s="12"/>
      <c r="B38" s="13" t="s">
        <v>54</v>
      </c>
      <c r="C38" s="159">
        <f ca="1">VLOOKUP(TRIM($B38),INDIRECT($AA$18),2+$AA$24+$AA$25,FALSE)</f>
        <v>447016</v>
      </c>
      <c r="D38" s="160">
        <f ca="1">IF(OR($K$4="English &amp; Mathematics",$K$4="Reading, Writing &amp; Mathematics"),".",VLOOKUP(TRIM($B38),INDIRECT($AA$18),3+$AA$24+$AA$25,FALSE))</f>
        <v>0</v>
      </c>
      <c r="E38" s="160">
        <f ca="1">IF(OR($K$4="English &amp; Mathematics",$K$4="Reading, Writing &amp; Mathematics"),".",VLOOKUP(TRIM($B38),INDIRECT($AA$18),4+$AA$24+$AA$25,FALSE))</f>
        <v>0</v>
      </c>
      <c r="F38" s="160">
        <f ca="1">IF(OR($K$4="English &amp; Mathematics",$K$4="Reading, Writing &amp; Mathematics"),".",VLOOKUP(TRIM($B38),INDIRECT($AA$18),5+$AA$24+$AA$25,FALSE))</f>
        <v>4</v>
      </c>
      <c r="G38" s="160">
        <f ca="1">IF(OR($K$4="English &amp; Mathematics",$K$4="Reading, Writing &amp; Mathematics"),".",VLOOKUP(TRIM($B38),INDIRECT($AA$18),6+$AA$24+$AA$25,FALSE))</f>
        <v>0</v>
      </c>
      <c r="H38" s="160">
        <f ca="1">IF(OR($K$4="English &amp; Mathematics",$K$4="Reading, Writing &amp; Mathematics"),".",VLOOKUP(TRIM($B38),INDIRECT($AA$18),7+$AA$24+$AA$25,FALSE))</f>
        <v>0</v>
      </c>
      <c r="I38" s="160">
        <f ca="1">IF(OR($K$4="English &amp; Mathematics",$K$4="Reading, Writing &amp; Mathematics"),".",VLOOKUP(TRIM($B38),INDIRECT($AA$18),8+$AA$24+$AA$25,FALSE))</f>
        <v>9</v>
      </c>
      <c r="J38" s="160">
        <f ca="1">IF(OR($K$4="English &amp; Mathematics",$K$4="Reading, Writing &amp; Mathematics"),".",VLOOKUP(TRIM($B38),INDIRECT($AA$18),9+$AA$24+$AA$25,FALSE))</f>
        <v>47</v>
      </c>
      <c r="K38" s="160">
        <f ca="1">IF(OR($K$4="English &amp; Mathematics",$K$4="Reading, Writing &amp; Mathematics"),".",VLOOKUP(TRIM($B38),INDIRECT($AA$18),10+$AA$24+$AA$25,FALSE))</f>
        <v>39</v>
      </c>
      <c r="L38" s="160">
        <f ca="1">VLOOKUP(TRIM($B38),INDIRECT($AA$18),$AA$27+$AA$24+$AA$25,FALSE)</f>
        <v>0</v>
      </c>
      <c r="N38" s="160">
        <f ca="1">IF(OR($AA$32=1,$AA$33=1),VLOOKUP(TRIM($B38),INDIRECT($AA$18),$AA$26+$AA$24+$AA$25,FALSE),IF(OR($K$6=2010,$K$6=2009,$K$6=2008,$K$6=2007),"",IF(OR($K$4="English &amp; Mathematics",$K$4="Reading, Writing &amp; Mathematics"),"",VLOOKUP(TRIM($B38),INDIRECT($AA$18),100+$AC$25+$AC$26,FALSE))))</f>
        <v>86</v>
      </c>
      <c r="O38" s="16"/>
      <c r="P38" s="159">
        <f ca="1">IF(AND($K$6=2012,OR($K$4="English",$K$4="Mathematics")),VLOOKUP(TRIM($B38),INDIRECT($AA$18),100+$AC$25+$AC$26,0),"")</f>
        <v>89</v>
      </c>
      <c r="Q38" s="16"/>
      <c r="R38" s="16"/>
      <c r="S38" s="16"/>
    </row>
    <row r="39" spans="1:19" ht="11.25">
      <c r="A39" s="12"/>
      <c r="B39" s="13" t="s">
        <v>55</v>
      </c>
      <c r="C39" s="159">
        <f ca="1">VLOOKUP(TRIM($B39),INDIRECT($AA$18),2+$AA$24+$AA$25,FALSE)</f>
        <v>87824</v>
      </c>
      <c r="D39" s="160">
        <f ca="1">IF(OR($K$4="English &amp; Mathematics",$K$4="Reading, Writing &amp; Mathematics"),".",VLOOKUP(TRIM($B39),INDIRECT($AA$18),3+$AA$24+$AA$25,FALSE))</f>
        <v>0</v>
      </c>
      <c r="E39" s="160">
        <f ca="1">IF(OR($K$4="English &amp; Mathematics",$K$4="Reading, Writing &amp; Mathematics"),".",VLOOKUP(TRIM($B39),INDIRECT($AA$18),4+$AA$24+$AA$25,FALSE))</f>
        <v>0</v>
      </c>
      <c r="F39" s="160">
        <f ca="1">IF(OR($K$4="English &amp; Mathematics",$K$4="Reading, Writing &amp; Mathematics"),".",VLOOKUP(TRIM($B39),INDIRECT($AA$18),5+$AA$24+$AA$25,FALSE))</f>
        <v>7</v>
      </c>
      <c r="G39" s="160">
        <f ca="1">IF(OR($K$4="English &amp; Mathematics",$K$4="Reading, Writing &amp; Mathematics"),".",VLOOKUP(TRIM($B39),INDIRECT($AA$18),6+$AA$24+$AA$25,FALSE))</f>
        <v>0</v>
      </c>
      <c r="H39" s="160" t="str">
        <f ca="1">IF(OR($K$4="English &amp; Mathematics",$K$4="Reading, Writing &amp; Mathematics"),".",VLOOKUP(TRIM($B39),INDIRECT($AA$18),7+$AA$24+$AA$25,FALSE))</f>
        <v>x</v>
      </c>
      <c r="I39" s="160">
        <f ca="1">IF(OR($K$4="English &amp; Mathematics",$K$4="Reading, Writing &amp; Mathematics"),".",VLOOKUP(TRIM($B39),INDIRECT($AA$18),8+$AA$24+$AA$25,FALSE))</f>
        <v>11</v>
      </c>
      <c r="J39" s="160">
        <f ca="1">IF(OR($K$4="English &amp; Mathematics",$K$4="Reading, Writing &amp; Mathematics"),".",VLOOKUP(TRIM($B39),INDIRECT($AA$18),9+$AA$24+$AA$25,FALSE))</f>
        <v>51</v>
      </c>
      <c r="K39" s="160">
        <f ca="1">IF(OR($K$4="English &amp; Mathematics",$K$4="Reading, Writing &amp; Mathematics"),".",VLOOKUP(TRIM($B39),INDIRECT($AA$18),10+$AA$24+$AA$25,FALSE))</f>
        <v>31</v>
      </c>
      <c r="L39" s="160">
        <f ca="1">VLOOKUP(TRIM($B39),INDIRECT($AA$18),$AA$27+$AA$24+$AA$25,FALSE)</f>
        <v>0</v>
      </c>
      <c r="N39" s="160">
        <f ca="1">IF(OR($AA$32=1,$AA$33=1),VLOOKUP(TRIM($B39),INDIRECT($AA$18),$AA$26+$AA$24+$AA$25,FALSE),IF(OR($K$6=2010,$K$6=2009,$K$6=2008,$K$6=2007),"",IF(OR($K$4="English &amp; Mathematics",$K$4="Reading, Writing &amp; Mathematics"),"",VLOOKUP(TRIM($B39),INDIRECT($AA$18),100+$AC$25+$AC$26,FALSE))))</f>
        <v>81</v>
      </c>
      <c r="O39" s="16"/>
      <c r="P39" s="159">
        <f ca="1">IF(AND($K$6=2012,OR($K$4="English",$K$4="Mathematics")),VLOOKUP(TRIM($B39),INDIRECT($AA$18),100+$AC$25+$AC$26,0),"")</f>
        <v>91</v>
      </c>
      <c r="Q39" s="16"/>
      <c r="R39" s="16"/>
      <c r="S39" s="16"/>
    </row>
    <row r="40" spans="1:27" ht="11.25">
      <c r="A40" s="12"/>
      <c r="B40" s="2" t="s">
        <v>53</v>
      </c>
      <c r="C40" s="159">
        <f ca="1">VLOOKUP(TRIM($B40),INDIRECT($AA$18),2+$AA$24+$AA$25,FALSE)</f>
        <v>1683</v>
      </c>
      <c r="D40" s="160">
        <f ca="1">IF(OR($K$4="English &amp; Mathematics",$K$4="Reading, Writing &amp; Mathematics"),".",VLOOKUP(TRIM($B40),INDIRECT($AA$18),3+$AA$24+$AA$25,FALSE))</f>
        <v>2</v>
      </c>
      <c r="E40" s="160">
        <f ca="1">IF(OR($K$4="English &amp; Mathematics",$K$4="Reading, Writing &amp; Mathematics"),".",VLOOKUP(TRIM($B40),INDIRECT($AA$18),4+$AA$24+$AA$25,FALSE))</f>
        <v>6</v>
      </c>
      <c r="F40" s="160">
        <f ca="1">IF(OR($K$4="English &amp; Mathematics",$K$4="Reading, Writing &amp; Mathematics"),".",VLOOKUP(TRIM($B40),INDIRECT($AA$18),5+$AA$24+$AA$25,FALSE))</f>
        <v>24</v>
      </c>
      <c r="G40" s="160">
        <f ca="1">IF(OR($K$4="English &amp; Mathematics",$K$4="Reading, Writing &amp; Mathematics"),".",VLOOKUP(TRIM($B40),INDIRECT($AA$18),6+$AA$24+$AA$25,FALSE))</f>
        <v>0</v>
      </c>
      <c r="H40" s="160" t="str">
        <f ca="1">IF(OR($K$4="English &amp; Mathematics",$K$4="Reading, Writing &amp; Mathematics"),".",VLOOKUP(TRIM($B40),INDIRECT($AA$18),7+$AA$24+$AA$25,FALSE))</f>
        <v>x</v>
      </c>
      <c r="I40" s="160">
        <f ca="1">IF(OR($K$4="English &amp; Mathematics",$K$4="Reading, Writing &amp; Mathematics"),".",VLOOKUP(TRIM($B40),INDIRECT($AA$18),8+$AA$24+$AA$25,FALSE))</f>
        <v>10</v>
      </c>
      <c r="J40" s="160">
        <f ca="1">IF(OR($K$4="English &amp; Mathematics",$K$4="Reading, Writing &amp; Mathematics"),".",VLOOKUP(TRIM($B40),INDIRECT($AA$18),9+$AA$24+$AA$25,FALSE))</f>
        <v>38</v>
      </c>
      <c r="K40" s="160">
        <f ca="1">IF(OR($K$4="English &amp; Mathematics",$K$4="Reading, Writing &amp; Mathematics"),".",VLOOKUP(TRIM($B40),INDIRECT($AA$18),10+$AA$24+$AA$25,FALSE))</f>
        <v>20</v>
      </c>
      <c r="L40" s="160">
        <f ca="1">VLOOKUP(TRIM($B40),INDIRECT($AA$18),$AA$27+$AA$24+$AA$25,FALSE)</f>
        <v>0</v>
      </c>
      <c r="N40" s="160">
        <f ca="1">IF(OR($AA$32=1,$AA$33=1),VLOOKUP(TRIM($B40),INDIRECT($AA$18),$AA$26+$AA$24+$AA$25,FALSE),IF(OR($K$6=2010,$K$6=2009,$K$6=2008,$K$6=2007),"",IF(OR($K$4="English &amp; Mathematics",$K$4="Reading, Writing &amp; Mathematics"),"",VLOOKUP(TRIM($B40),INDIRECT($AA$18),100+$AC$25+$AC$26,FALSE))))</f>
        <v>58</v>
      </c>
      <c r="O40" s="16"/>
      <c r="P40" s="159">
        <f ca="1">IF(AND($K$6=2012,OR($K$4="English",$K$4="Mathematics")),VLOOKUP(TRIM($B40),INDIRECT($AA$18),100+$AC$25+$AC$26,0),"")</f>
        <v>63</v>
      </c>
      <c r="Q40" s="16"/>
      <c r="R40" s="16"/>
      <c r="S40" s="16"/>
      <c r="AA40" s="64"/>
    </row>
    <row r="41" spans="1:28" s="43" customFormat="1" ht="11.25">
      <c r="A41" s="12"/>
      <c r="B41" s="12" t="s">
        <v>5</v>
      </c>
      <c r="C41" s="15">
        <f ca="1">VLOOKUP(TRIM($B41),INDIRECT($AA$18),2+$AA$24+$AA$25,FALSE)</f>
        <v>536523</v>
      </c>
      <c r="D41" s="66">
        <f ca="1">IF(OR($K$4="English &amp; Mathematics",$K$4="Reading, Writing &amp; Mathematics"),".",VLOOKUP(TRIM($B41),INDIRECT($AA$18),3+$AA$24+$AA$25,FALSE))</f>
        <v>0</v>
      </c>
      <c r="E41" s="66">
        <f ca="1">IF(OR($K$4="English &amp; Mathematics",$K$4="Reading, Writing &amp; Mathematics"),".",VLOOKUP(TRIM($B41),INDIRECT($AA$18),4+$AA$24+$AA$25,FALSE))</f>
        <v>0</v>
      </c>
      <c r="F41" s="66">
        <f ca="1">IF(OR($K$4="English &amp; Mathematics",$K$4="Reading, Writing &amp; Mathematics"),".",VLOOKUP(TRIM($B41),INDIRECT($AA$18),5+$AA$24+$AA$25,FALSE))</f>
        <v>5</v>
      </c>
      <c r="G41" s="66">
        <f ca="1">IF(OR($K$4="English &amp; Mathematics",$K$4="Reading, Writing &amp; Mathematics"),".",VLOOKUP(TRIM($B41),INDIRECT($AA$18),6+$AA$24+$AA$25,FALSE))</f>
        <v>0</v>
      </c>
      <c r="H41" s="66">
        <f ca="1">IF(OR($K$4="English &amp; Mathematics",$K$4="Reading, Writing &amp; Mathematics"),".",VLOOKUP(TRIM($B41),INDIRECT($AA$18),7+$AA$24+$AA$25,FALSE))</f>
        <v>0</v>
      </c>
      <c r="I41" s="66">
        <f ca="1">IF(OR($K$4="English &amp; Mathematics",$K$4="Reading, Writing &amp; Mathematics"),".",VLOOKUP(TRIM($B41),INDIRECT($AA$18),8+$AA$24+$AA$25,FALSE))</f>
        <v>9</v>
      </c>
      <c r="J41" s="66">
        <f ca="1">IF(OR($K$4="English &amp; Mathematics",$K$4="Reading, Writing &amp; Mathematics"),".",VLOOKUP(TRIM($B41),INDIRECT($AA$18),9+$AA$24+$AA$25,FALSE))</f>
        <v>48</v>
      </c>
      <c r="K41" s="66">
        <f ca="1">IF(OR($K$4="English &amp; Mathematics",$K$4="Reading, Writing &amp; Mathematics"),".",VLOOKUP(TRIM($B41),INDIRECT($AA$18),10+$AA$24+$AA$25,FALSE))</f>
        <v>37</v>
      </c>
      <c r="L41" s="66">
        <f ca="1">VLOOKUP(TRIM($B41),INDIRECT($AA$18),$AA$27+$AA$24+$AA$25,FALSE)</f>
        <v>0</v>
      </c>
      <c r="N41" s="66">
        <f ca="1">IF(OR($AA$32=1,$AA$33=1),VLOOKUP(TRIM($B41),INDIRECT($AA$18),$AA$26+$AA$24+$AA$25,FALSE),IF(OR($K$6=2010,$K$6=2009,$K$6=2008,$K$6=2007),"",IF(OR($K$4="English &amp; Mathematics",$K$4="Reading, Writing &amp; Mathematics"),"",VLOOKUP(TRIM($B41),INDIRECT($AA$18),100+$AC$25+$AC$26,FALSE))))</f>
        <v>85</v>
      </c>
      <c r="O41" s="15"/>
      <c r="P41" s="15">
        <f ca="1">IF(AND($K$6=2012,OR($K$4="English",$K$4="Mathematics")),VLOOKUP(TRIM($B41),INDIRECT($AA$18),100+$AC$25+$AC$26,0),"")</f>
        <v>89</v>
      </c>
      <c r="Q41" s="15"/>
      <c r="R41" s="15"/>
      <c r="S41" s="15"/>
      <c r="Z41" s="64"/>
      <c r="AA41" s="63"/>
      <c r="AB41" s="64"/>
    </row>
    <row r="42" spans="1:19" ht="5.25" customHeight="1">
      <c r="A42" s="12"/>
      <c r="B42" s="13"/>
      <c r="C42" s="159"/>
      <c r="D42" s="160"/>
      <c r="E42" s="160"/>
      <c r="F42" s="160"/>
      <c r="G42" s="160"/>
      <c r="H42" s="160"/>
      <c r="I42" s="160"/>
      <c r="J42" s="160"/>
      <c r="K42" s="160"/>
      <c r="L42" s="160"/>
      <c r="N42" s="160"/>
      <c r="O42" s="16"/>
      <c r="P42" s="16"/>
      <c r="Q42" s="16"/>
      <c r="R42" s="16"/>
      <c r="S42" s="16"/>
    </row>
    <row r="43" spans="1:19" ht="11.25">
      <c r="A43" s="268" t="s">
        <v>29</v>
      </c>
      <c r="B43" s="268"/>
      <c r="C43" s="159"/>
      <c r="D43" s="160"/>
      <c r="E43" s="160"/>
      <c r="F43" s="160"/>
      <c r="G43" s="160"/>
      <c r="H43" s="160"/>
      <c r="I43" s="160"/>
      <c r="J43" s="160"/>
      <c r="K43" s="160"/>
      <c r="L43" s="160"/>
      <c r="N43" s="160"/>
      <c r="O43" s="15"/>
      <c r="P43" s="15"/>
      <c r="Q43" s="15"/>
      <c r="R43" s="15"/>
      <c r="S43" s="15"/>
    </row>
    <row r="44" spans="1:19" ht="11.25">
      <c r="A44" s="12"/>
      <c r="B44" s="13" t="s">
        <v>30</v>
      </c>
      <c r="C44" s="159">
        <f ca="1">VLOOKUP(TRIM($B44),INDIRECT($AA$19),2+$AA$24+$AA$25,FALSE)</f>
        <v>97874</v>
      </c>
      <c r="D44" s="160">
        <f ca="1">IF(OR($K$4="English &amp; Mathematics",$K$4="Reading, Writing &amp; Mathematics"),".",VLOOKUP(TRIM($B44),INDIRECT($AA$19),3+$AA$24+$AA$25,FALSE))</f>
        <v>0</v>
      </c>
      <c r="E44" s="160">
        <f ca="1">IF(OR($K$4="English &amp; Mathematics",$K$4="Reading, Writing &amp; Mathematics"),".",VLOOKUP(TRIM($B44),INDIRECT($AA$19),4+$AA$24+$AA$25,FALSE))</f>
        <v>0</v>
      </c>
      <c r="F44" s="160">
        <f ca="1">IF(OR($K$4="English &amp; Mathematics",$K$4="Reading, Writing &amp; Mathematics"),".",VLOOKUP(TRIM($B44),INDIRECT($AA$19),5+$AA$24+$AA$25,FALSE))</f>
        <v>9</v>
      </c>
      <c r="G44" s="160">
        <f ca="1">IF(OR($K$4="English &amp; Mathematics",$K$4="Reading, Writing &amp; Mathematics"),".",VLOOKUP(TRIM($B44),INDIRECT($AA$19),6+$AA$24+$AA$25,FALSE))</f>
        <v>0</v>
      </c>
      <c r="H44" s="160">
        <f ca="1">IF(OR($K$4="English &amp; Mathematics",$K$4="Reading, Writing &amp; Mathematics"),".",VLOOKUP(TRIM($B44),INDIRECT($AA$19),7+$AA$24+$AA$25,FALSE))</f>
        <v>0</v>
      </c>
      <c r="I44" s="160">
        <f ca="1">IF(OR($K$4="English &amp; Mathematics",$K$4="Reading, Writing &amp; Mathematics"),".",VLOOKUP(TRIM($B44),INDIRECT($AA$19),8+$AA$24+$AA$25,FALSE))</f>
        <v>16</v>
      </c>
      <c r="J44" s="160">
        <f ca="1">IF(OR($K$4="English &amp; Mathematics",$K$4="Reading, Writing &amp; Mathematics"),".",VLOOKUP(TRIM($B44),INDIRECT($AA$19),9+$AA$24+$AA$25,FALSE))</f>
        <v>53</v>
      </c>
      <c r="K44" s="160">
        <f ca="1">IF(OR($K$4="English &amp; Mathematics",$K$4="Reading, Writing &amp; Mathematics"),".",VLOOKUP(TRIM($B44),INDIRECT($AA$19),10+$AA$24+$AA$25,FALSE))</f>
        <v>21</v>
      </c>
      <c r="L44" s="160">
        <f ca="1">VLOOKUP(TRIM($B44),INDIRECT($AA$19),$AA$27+$AA$24+$AA$25,FALSE)</f>
        <v>0</v>
      </c>
      <c r="N44" s="160">
        <f ca="1">IF(OR($AA$32=1,$AA$33=1),VLOOKUP(TRIM($B44),INDIRECT($AA$19),$AA$26+$AA$24+$AA$25,FALSE),IF(OR($K$6=2010,$K$6=2009,$K$6=2008,$K$6=2007),"",IF(OR($K$4="English &amp; Mathematics",$K$4="Reading, Writing &amp; Mathematics"),"",VLOOKUP(TRIM($B44),INDIRECT($AA$19),100+$AC$25+$AC$26,FALSE))))</f>
        <v>74</v>
      </c>
      <c r="O44" s="16"/>
      <c r="P44" s="159">
        <f ca="1">IF(AND($K$6=2012,OR($K$4="English",$K$4="Mathematics")),VLOOKUP(TRIM($B44),INDIRECT($AA$19),100+$AC$25+$AC$26,0),"")</f>
        <v>86</v>
      </c>
      <c r="Q44" s="16"/>
      <c r="R44" s="16"/>
      <c r="S44" s="16"/>
    </row>
    <row r="45" spans="1:19" ht="11.25">
      <c r="A45" s="12"/>
      <c r="B45" s="13" t="s">
        <v>118</v>
      </c>
      <c r="C45" s="159">
        <f ca="1">VLOOKUP(TRIM($B45),INDIRECT($AA$19),2+$AA$24+$AA$25,FALSE)</f>
        <v>438649</v>
      </c>
      <c r="D45" s="160">
        <f ca="1">IF(OR($K$4="English &amp; Mathematics",$K$4="Reading, Writing &amp; Mathematics"),".",VLOOKUP(TRIM($B45),INDIRECT($AA$19),3+$AA$24+$AA$25,FALSE))</f>
        <v>0</v>
      </c>
      <c r="E45" s="160">
        <f ca="1">IF(OR($K$4="English &amp; Mathematics",$K$4="Reading, Writing &amp; Mathematics"),".",VLOOKUP(TRIM($B45),INDIRECT($AA$19),4+$AA$24+$AA$25,FALSE))</f>
        <v>0</v>
      </c>
      <c r="F45" s="160">
        <f ca="1">IF(OR($K$4="English &amp; Mathematics",$K$4="Reading, Writing &amp; Mathematics"),".",VLOOKUP(TRIM($B45),INDIRECT($AA$19),5+$AA$24+$AA$25,FALSE))</f>
        <v>4</v>
      </c>
      <c r="G45" s="160">
        <f ca="1">IF(OR($K$4="English &amp; Mathematics",$K$4="Reading, Writing &amp; Mathematics"),".",VLOOKUP(TRIM($B45),INDIRECT($AA$19),6+$AA$24+$AA$25,FALSE))</f>
        <v>0</v>
      </c>
      <c r="H45" s="160">
        <f ca="1">IF(OR($K$4="English &amp; Mathematics",$K$4="Reading, Writing &amp; Mathematics"),".",VLOOKUP(TRIM($B45),INDIRECT($AA$19),7+$AA$24+$AA$25,FALSE))</f>
        <v>0</v>
      </c>
      <c r="I45" s="160">
        <f ca="1">IF(OR($K$4="English &amp; Mathematics",$K$4="Reading, Writing &amp; Mathematics"),".",VLOOKUP(TRIM($B45),INDIRECT($AA$19),8+$AA$24+$AA$25,FALSE))</f>
        <v>8</v>
      </c>
      <c r="J45" s="160">
        <f ca="1">IF(OR($K$4="English &amp; Mathematics",$K$4="Reading, Writing &amp; Mathematics"),".",VLOOKUP(TRIM($B45),INDIRECT($AA$19),9+$AA$24+$AA$25,FALSE))</f>
        <v>47</v>
      </c>
      <c r="K45" s="160">
        <f ca="1">IF(OR($K$4="English &amp; Mathematics",$K$4="Reading, Writing &amp; Mathematics"),".",VLOOKUP(TRIM($B45),INDIRECT($AA$19),10+$AA$24+$AA$25,FALSE))</f>
        <v>41</v>
      </c>
      <c r="L45" s="160">
        <f ca="1">VLOOKUP(TRIM($B45),INDIRECT($AA$19),$AA$27+$AA$24+$AA$25,FALSE)</f>
        <v>0</v>
      </c>
      <c r="N45" s="160">
        <f ca="1">IF(OR($AA$32=1,$AA$33=1),VLOOKUP(TRIM($B45),INDIRECT($AA$19),$AA$26+$AA$24+$AA$25,FALSE),IF(OR($K$6=2010,$K$6=2009,$K$6=2008,$K$6=2007),"",IF(OR($K$4="English &amp; Mathematics",$K$4="Reading, Writing &amp; Mathematics"),"",VLOOKUP(TRIM($B45),INDIRECT($AA$19),100+$AC$25+$AC$26,FALSE))))</f>
        <v>88</v>
      </c>
      <c r="O45" s="16"/>
      <c r="P45" s="159">
        <f ca="1">IF(AND($K$6=2012,OR($K$4="English",$K$4="Mathematics")),VLOOKUP(TRIM($B45),INDIRECT($AA$19),100+$AC$25+$AC$26,0),"")</f>
        <v>90</v>
      </c>
      <c r="Q45" s="16"/>
      <c r="R45" s="16"/>
      <c r="S45" s="16"/>
    </row>
    <row r="46" spans="1:28" s="43" customFormat="1" ht="11.25">
      <c r="A46" s="12"/>
      <c r="B46" s="12" t="s">
        <v>5</v>
      </c>
      <c r="C46" s="15">
        <f ca="1">VLOOKUP(TRIM($B46),INDIRECT($AA$19),2+$AA$24+$AA$25,FALSE)</f>
        <v>536523</v>
      </c>
      <c r="D46" s="66">
        <f ca="1">IF(OR($K$4="English &amp; Mathematics",$K$4="Reading, Writing &amp; Mathematics"),".",VLOOKUP(TRIM($B46),INDIRECT($AA$19),3+$AA$24+$AA$25,FALSE))</f>
        <v>0</v>
      </c>
      <c r="E46" s="66">
        <f ca="1">IF(OR($K$4="English &amp; Mathematics",$K$4="Reading, Writing &amp; Mathematics"),".",VLOOKUP(TRIM($B46),INDIRECT($AA$19),4+$AA$24+$AA$25,FALSE))</f>
        <v>0</v>
      </c>
      <c r="F46" s="66">
        <f ca="1">IF(OR($K$4="English &amp; Mathematics",$K$4="Reading, Writing &amp; Mathematics"),".",VLOOKUP(TRIM($B46),INDIRECT($AA$19),5+$AA$24+$AA$25,FALSE))</f>
        <v>5</v>
      </c>
      <c r="G46" s="66">
        <f ca="1">IF(OR($K$4="English &amp; Mathematics",$K$4="Reading, Writing &amp; Mathematics"),".",VLOOKUP(TRIM($B46),INDIRECT($AA$19),6+$AA$24+$AA$25,FALSE))</f>
        <v>0</v>
      </c>
      <c r="H46" s="66">
        <f ca="1">IF(OR($K$4="English &amp; Mathematics",$K$4="Reading, Writing &amp; Mathematics"),".",VLOOKUP(TRIM($B46),INDIRECT($AA$19),7+$AA$24+$AA$25,FALSE))</f>
        <v>0</v>
      </c>
      <c r="I46" s="66">
        <f ca="1">IF(OR($K$4="English &amp; Mathematics",$K$4="Reading, Writing &amp; Mathematics"),".",VLOOKUP(TRIM($B46),INDIRECT($AA$19),8+$AA$24+$AA$25,FALSE))</f>
        <v>9</v>
      </c>
      <c r="J46" s="66">
        <f ca="1">IF(OR($K$4="English &amp; Mathematics",$K$4="Reading, Writing &amp; Mathematics"),".",VLOOKUP(TRIM($B46),INDIRECT($AA$19),9+$AA$24+$AA$25,FALSE))</f>
        <v>48</v>
      </c>
      <c r="K46" s="66">
        <f ca="1">IF(OR($K$4="English &amp; Mathematics",$K$4="Reading, Writing &amp; Mathematics"),".",VLOOKUP(TRIM($B46),INDIRECT($AA$19),10+$AA$24+$AA$25,FALSE))</f>
        <v>37</v>
      </c>
      <c r="L46" s="66">
        <f ca="1">VLOOKUP(TRIM($B46),INDIRECT($AA$19),$AA$27+$AA$24+$AA$25,FALSE)</f>
        <v>0</v>
      </c>
      <c r="N46" s="66">
        <f ca="1">IF(OR($AA$32=1,$AA$33=1),VLOOKUP(TRIM($B46),INDIRECT($AA$19),$AA$26+$AA$24+$AA$25,FALSE),IF(OR($K$6=2010,$K$6=2009,$K$6=2008,$K$6=2007),"",IF(OR($K$4="English &amp; Mathematics",$K$4="Reading, Writing &amp; Mathematics"),"",VLOOKUP(TRIM($B46),INDIRECT($AA$19),100+$AC$25+$AC$26,FALSE))))</f>
        <v>85</v>
      </c>
      <c r="O46" s="15"/>
      <c r="P46" s="15">
        <f ca="1">IF(AND($K$6=2012,OR($K$4="English",$K$4="Mathematics")),VLOOKUP(TRIM($B46),INDIRECT($AA$19),100+$AC$25+$AC$26,0),"")</f>
        <v>89</v>
      </c>
      <c r="Q46" s="15"/>
      <c r="R46" s="15"/>
      <c r="S46" s="15"/>
      <c r="Z46" s="64"/>
      <c r="AA46" s="63"/>
      <c r="AB46" s="64"/>
    </row>
    <row r="47" spans="1:19" ht="5.25" customHeight="1">
      <c r="A47" s="12"/>
      <c r="B47" s="13"/>
      <c r="C47" s="159"/>
      <c r="D47" s="160"/>
      <c r="E47" s="160"/>
      <c r="F47" s="160"/>
      <c r="G47" s="160"/>
      <c r="H47" s="160"/>
      <c r="I47" s="160"/>
      <c r="J47" s="160"/>
      <c r="K47" s="160"/>
      <c r="L47" s="160"/>
      <c r="N47" s="160"/>
      <c r="O47" s="16"/>
      <c r="P47" s="16"/>
      <c r="Q47" s="16"/>
      <c r="R47" s="16"/>
      <c r="S47" s="16"/>
    </row>
    <row r="48" spans="1:19" ht="13.5" customHeight="1">
      <c r="A48" s="1" t="s">
        <v>122</v>
      </c>
      <c r="B48" s="4"/>
      <c r="C48" s="20"/>
      <c r="D48" s="96"/>
      <c r="E48" s="96"/>
      <c r="F48" s="96"/>
      <c r="G48" s="96"/>
      <c r="H48" s="96"/>
      <c r="I48" s="96"/>
      <c r="J48" s="96"/>
      <c r="K48" s="96"/>
      <c r="L48" s="96"/>
      <c r="M48" s="4"/>
      <c r="N48" s="96"/>
      <c r="O48" s="16"/>
      <c r="P48" s="16"/>
      <c r="Q48" s="16"/>
      <c r="R48" s="16"/>
      <c r="S48" s="16"/>
    </row>
    <row r="49" spans="1:19" ht="11.25" customHeight="1">
      <c r="A49" s="1"/>
      <c r="B49" s="2" t="s">
        <v>120</v>
      </c>
      <c r="C49" s="159">
        <f ca="1">VLOOKUP(TRIM($B49),INDIRECT($AA$22),2+$AA$24+$AA$25,FALSE)</f>
        <v>157018</v>
      </c>
      <c r="D49" s="160">
        <f ca="1">IF(OR($K$4="English &amp; Mathematics",$K$4="Reading, Writing &amp; Mathematics"),".",VLOOKUP(TRIM($B49),INDIRECT($AA$22),3+$AA$24+$AA$25,FALSE))</f>
        <v>0</v>
      </c>
      <c r="E49" s="160">
        <f ca="1">IF(OR($K$4="English &amp; Mathematics",$K$4="Reading, Writing &amp; Mathematics"),".",VLOOKUP(TRIM($B49),INDIRECT($AA$22),4+$AA$24+$AA$25,FALSE))</f>
        <v>0</v>
      </c>
      <c r="F49" s="160">
        <f ca="1">IF(OR($K$4="English &amp; Mathematics",$K$4="Reading, Writing &amp; Mathematics"),".",VLOOKUP(TRIM($B49),INDIRECT($AA$22),5+$AA$24+$AA$25,FALSE))</f>
        <v>8</v>
      </c>
      <c r="G49" s="160">
        <f ca="1">IF(OR($K$4="English &amp; Mathematics",$K$4="Reading, Writing &amp; Mathematics"),".",VLOOKUP(TRIM($B49),INDIRECT($AA$22),6+$AA$24+$AA$25,FALSE))</f>
        <v>0</v>
      </c>
      <c r="H49" s="160">
        <f ca="1">IF(OR($K$4="English &amp; Mathematics",$K$4="Reading, Writing &amp; Mathematics"),".",VLOOKUP(TRIM($B49),INDIRECT($AA$22),7+$AA$24+$AA$25,FALSE))</f>
        <v>0</v>
      </c>
      <c r="I49" s="160">
        <f ca="1">IF(OR($K$4="English &amp; Mathematics",$K$4="Reading, Writing &amp; Mathematics"),".",VLOOKUP(TRIM($B49),INDIRECT($AA$22),8+$AA$24+$AA$25,FALSE))</f>
        <v>15</v>
      </c>
      <c r="J49" s="160">
        <f ca="1">IF(OR($K$4="English &amp; Mathematics",$K$4="Reading, Writing &amp; Mathematics"),".",VLOOKUP(TRIM($B49),INDIRECT($AA$22),9+$AA$24+$AA$25,FALSE))</f>
        <v>54</v>
      </c>
      <c r="K49" s="160">
        <f ca="1">IF(OR($K$4="English &amp; Mathematics",$K$4="Reading, Writing &amp; Mathematics"),".",VLOOKUP(TRIM($B49),INDIRECT($AA$22),10+$AA$24+$AA$25,FALSE))</f>
        <v>22</v>
      </c>
      <c r="L49" s="160">
        <f ca="1">VLOOKUP(TRIM($B49),INDIRECT($AA$22),$AA$27+$AA$24+$AA$25,FALSE)</f>
        <v>0</v>
      </c>
      <c r="M49" s="43"/>
      <c r="N49" s="160">
        <f ca="1">IF(OR($AA$32=1,$AA$33=1),VLOOKUP(TRIM($B49),INDIRECT($AA$22),$AA$26+$AA$24+$AA$25,FALSE),IF(OR($K$6=2010,$K$6=2009,$K$6=2008,$K$6=2007),"",IF(OR($K$4="English &amp; Mathematics",$K$4="Reading, Writing &amp; Mathematics"),"",VLOOKUP(TRIM($B49),INDIRECT($AA$22),100+$AC$25+$AC$26,FALSE))))</f>
        <v>76</v>
      </c>
      <c r="O49" s="16"/>
      <c r="P49" s="159">
        <f ca="1">IF(AND($K$6=2012,OR($K$4="English",$K$4="Mathematics")),VLOOKUP(TRIM($B49),INDIRECT($AA$22),100+$AC$25+$AC$26,0),"")</f>
        <v>87</v>
      </c>
      <c r="Q49" s="16"/>
      <c r="R49" s="16"/>
      <c r="S49" s="16"/>
    </row>
    <row r="50" spans="1:19" ht="11.25" customHeight="1">
      <c r="A50" s="1"/>
      <c r="B50" s="2" t="s">
        <v>77</v>
      </c>
      <c r="C50" s="159">
        <f ca="1">VLOOKUP(TRIM($B50),INDIRECT($AA$22),2+$AA$24+$AA$25,FALSE)</f>
        <v>379505</v>
      </c>
      <c r="D50" s="160">
        <f ca="1">IF(OR($K$4="English &amp; Mathematics",$K$4="Reading, Writing &amp; Mathematics"),".",VLOOKUP(TRIM($B50),INDIRECT($AA$22),3+$AA$24+$AA$25,FALSE))</f>
        <v>0</v>
      </c>
      <c r="E50" s="160">
        <f ca="1">IF(OR($K$4="English &amp; Mathematics",$K$4="Reading, Writing &amp; Mathematics"),".",VLOOKUP(TRIM($B50),INDIRECT($AA$22),4+$AA$24+$AA$25,FALSE))</f>
        <v>0</v>
      </c>
      <c r="F50" s="160">
        <f ca="1">IF(OR($K$4="English &amp; Mathematics",$K$4="Reading, Writing &amp; Mathematics"),".",VLOOKUP(TRIM($B50),INDIRECT($AA$22),5+$AA$24+$AA$25,FALSE))</f>
        <v>3</v>
      </c>
      <c r="G50" s="160">
        <f ca="1">IF(OR($K$4="English &amp; Mathematics",$K$4="Reading, Writing &amp; Mathematics"),".",VLOOKUP(TRIM($B50),INDIRECT($AA$22),6+$AA$24+$AA$25,FALSE))</f>
        <v>0</v>
      </c>
      <c r="H50" s="160">
        <f ca="1">IF(OR($K$4="English &amp; Mathematics",$K$4="Reading, Writing &amp; Mathematics"),".",VLOOKUP(TRIM($B50),INDIRECT($AA$22),7+$AA$24+$AA$25,FALSE))</f>
        <v>0</v>
      </c>
      <c r="I50" s="160">
        <f ca="1">IF(OR($K$4="English &amp; Mathematics",$K$4="Reading, Writing &amp; Mathematics"),".",VLOOKUP(TRIM($B50),INDIRECT($AA$22),8+$AA$24+$AA$25,FALSE))</f>
        <v>7</v>
      </c>
      <c r="J50" s="160">
        <f ca="1">IF(OR($K$4="English &amp; Mathematics",$K$4="Reading, Writing &amp; Mathematics"),".",VLOOKUP(TRIM($B50),INDIRECT($AA$22),9+$AA$24+$AA$25,FALSE))</f>
        <v>46</v>
      </c>
      <c r="K50" s="160">
        <f ca="1">IF(OR($K$4="English &amp; Mathematics",$K$4="Reading, Writing &amp; Mathematics"),".",VLOOKUP(TRIM($B50),INDIRECT($AA$22),10+$AA$24+$AA$25,FALSE))</f>
        <v>43</v>
      </c>
      <c r="L50" s="160">
        <f ca="1">VLOOKUP(TRIM($B50),INDIRECT($AA$22),$AA$27+$AA$24+$AA$25,FALSE)</f>
        <v>0</v>
      </c>
      <c r="M50" s="43"/>
      <c r="N50" s="160">
        <f ca="1">IF(OR($AA$32=1,$AA$33=1),VLOOKUP(TRIM($B50),INDIRECT($AA$22),$AA$26+$AA$24+$AA$25,FALSE),IF(OR($K$6=2010,$K$6=2009,$K$6=2008,$K$6=2007),"",IF(OR($K$4="English &amp; Mathematics",$K$4="Reading, Writing &amp; Mathematics"),"",VLOOKUP(TRIM($B50),INDIRECT($AA$22),100+$AC$25+$AC$26,FALSE))))</f>
        <v>89</v>
      </c>
      <c r="O50" s="16"/>
      <c r="P50" s="159">
        <f ca="1">IF(AND($K$6=2012,OR($K$4="English",$K$4="Mathematics")),VLOOKUP(TRIM($B50),INDIRECT($AA$22),100+$AC$25+$AC$26,0),"")</f>
        <v>90</v>
      </c>
      <c r="Q50" s="16"/>
      <c r="R50" s="16"/>
      <c r="S50" s="16"/>
    </row>
    <row r="51" spans="1:19" ht="11.25" customHeight="1">
      <c r="A51" s="1"/>
      <c r="B51" s="12" t="s">
        <v>5</v>
      </c>
      <c r="C51" s="15">
        <f ca="1">VLOOKUP(TRIM($B51),INDIRECT($AA$22),2+$AA$24+$AA$25,FALSE)</f>
        <v>536523</v>
      </c>
      <c r="D51" s="66">
        <f ca="1">IF(OR($K$4="English &amp; Mathematics",$K$4="Reading, Writing &amp; Mathematics"),".",VLOOKUP(TRIM($B51),INDIRECT($AA$22),3+$AA$24+$AA$25,FALSE))</f>
        <v>0</v>
      </c>
      <c r="E51" s="66">
        <f ca="1">IF(OR($K$4="English &amp; Mathematics",$K$4="Reading, Writing &amp; Mathematics"),".",VLOOKUP(TRIM($B51),INDIRECT($AA$22),4+$AA$24+$AA$25,FALSE))</f>
        <v>0</v>
      </c>
      <c r="F51" s="66">
        <f ca="1">IF(OR($K$4="English &amp; Mathematics",$K$4="Reading, Writing &amp; Mathematics"),".",VLOOKUP(TRIM($B51),INDIRECT($AA$22),5+$AA$24+$AA$25,FALSE))</f>
        <v>5</v>
      </c>
      <c r="G51" s="66">
        <f ca="1">IF(OR($K$4="English &amp; Mathematics",$K$4="Reading, Writing &amp; Mathematics"),".",VLOOKUP(TRIM($B51),INDIRECT($AA$22),6+$AA$24+$AA$25,FALSE))</f>
        <v>0</v>
      </c>
      <c r="H51" s="66">
        <f ca="1">IF(OR($K$4="English &amp; Mathematics",$K$4="Reading, Writing &amp; Mathematics"),".",VLOOKUP(TRIM($B51),INDIRECT($AA$22),7+$AA$24+$AA$25,FALSE))</f>
        <v>0</v>
      </c>
      <c r="I51" s="66">
        <f ca="1">IF(OR($K$4="English &amp; Mathematics",$K$4="Reading, Writing &amp; Mathematics"),".",VLOOKUP(TRIM($B51),INDIRECT($AA$22),8+$AA$24+$AA$25,FALSE))</f>
        <v>9</v>
      </c>
      <c r="J51" s="66">
        <f ca="1">IF(OR($K$4="English &amp; Mathematics",$K$4="Reading, Writing &amp; Mathematics"),".",VLOOKUP(TRIM($B51),INDIRECT($AA$22),9+$AA$24+$AA$25,FALSE))</f>
        <v>48</v>
      </c>
      <c r="K51" s="66">
        <f ca="1">IF(OR($K$4="English &amp; Mathematics",$K$4="Reading, Writing &amp; Mathematics"),".",VLOOKUP(TRIM($B51),INDIRECT($AA$22),10+$AA$24+$AA$25,FALSE))</f>
        <v>37</v>
      </c>
      <c r="L51" s="66">
        <f ca="1">VLOOKUP(TRIM($B51),INDIRECT($AA$22),$AA$27+$AA$24+$AA$25,FALSE)</f>
        <v>0</v>
      </c>
      <c r="M51" s="43"/>
      <c r="N51" s="66">
        <f ca="1">IF(OR($AA$32=1,$AA$33=1),VLOOKUP(TRIM($B51),INDIRECT($AA$22),$AA$26+$AA$24+$AA$25,FALSE),IF(OR($K$6=2010,$K$6=2009,$K$6=2008,$K$6=2007),"",IF(OR($K$4="English &amp; Mathematics",$K$4="Reading, Writing &amp; Mathematics"),"",VLOOKUP(TRIM($B51),INDIRECT($AA$22),100+$AC$25+$AC$26,FALSE))))</f>
        <v>85</v>
      </c>
      <c r="O51" s="15"/>
      <c r="P51" s="15">
        <f ca="1">IF(AND($K$6=2012,OR($K$4="English",$K$4="Mathematics")),VLOOKUP(TRIM($B51),INDIRECT($AA$22),100+$AC$25+$AC$26,0),"")</f>
        <v>89</v>
      </c>
      <c r="Q51" s="16"/>
      <c r="R51" s="16"/>
      <c r="S51" s="16"/>
    </row>
    <row r="52" spans="1:19" ht="9.75" customHeight="1">
      <c r="A52" s="12"/>
      <c r="B52" s="13"/>
      <c r="C52" s="161"/>
      <c r="D52" s="162"/>
      <c r="E52" s="162"/>
      <c r="F52" s="162"/>
      <c r="G52" s="162"/>
      <c r="H52" s="162"/>
      <c r="I52" s="162"/>
      <c r="J52" s="162"/>
      <c r="K52" s="162"/>
      <c r="L52" s="162"/>
      <c r="M52" s="4"/>
      <c r="N52" s="162"/>
      <c r="O52" s="16"/>
      <c r="P52" s="16"/>
      <c r="Q52" s="16"/>
      <c r="R52" s="16"/>
      <c r="S52" s="16"/>
    </row>
    <row r="53" spans="1:19" ht="11.25">
      <c r="A53" s="268" t="s">
        <v>31</v>
      </c>
      <c r="B53" s="269"/>
      <c r="C53" s="161"/>
      <c r="D53" s="162"/>
      <c r="E53" s="162"/>
      <c r="F53" s="162"/>
      <c r="G53" s="162"/>
      <c r="H53" s="162"/>
      <c r="I53" s="162"/>
      <c r="J53" s="162"/>
      <c r="K53" s="162"/>
      <c r="L53" s="162"/>
      <c r="M53" s="4"/>
      <c r="N53" s="162"/>
      <c r="O53" s="15"/>
      <c r="P53" s="15"/>
      <c r="Q53" s="15"/>
      <c r="R53" s="15"/>
      <c r="S53" s="15"/>
    </row>
    <row r="54" spans="1:19" ht="3.75" customHeight="1">
      <c r="A54" s="41"/>
      <c r="B54" s="28"/>
      <c r="C54" s="161"/>
      <c r="D54" s="162"/>
      <c r="E54" s="162"/>
      <c r="F54" s="162"/>
      <c r="G54" s="162"/>
      <c r="H54" s="162"/>
      <c r="I54" s="162"/>
      <c r="J54" s="162"/>
      <c r="K54" s="162"/>
      <c r="L54" s="162"/>
      <c r="M54" s="4"/>
      <c r="N54" s="162"/>
      <c r="O54" s="16"/>
      <c r="P54" s="16"/>
      <c r="Q54" s="16"/>
      <c r="R54" s="16"/>
      <c r="S54" s="16"/>
    </row>
    <row r="55" spans="1:19" ht="11.25">
      <c r="A55" s="41" t="s">
        <v>85</v>
      </c>
      <c r="B55" s="28"/>
      <c r="C55" s="161"/>
      <c r="D55" s="162"/>
      <c r="E55" s="162"/>
      <c r="F55" s="162"/>
      <c r="G55" s="162"/>
      <c r="H55" s="162"/>
      <c r="I55" s="162"/>
      <c r="J55" s="162"/>
      <c r="K55" s="162"/>
      <c r="L55" s="162"/>
      <c r="M55" s="4"/>
      <c r="N55" s="162"/>
      <c r="O55" s="15"/>
      <c r="P55" s="15"/>
      <c r="Q55" s="15"/>
      <c r="R55" s="15"/>
      <c r="S55" s="15"/>
    </row>
    <row r="56" spans="1:19" ht="11.25">
      <c r="A56" s="12"/>
      <c r="B56" s="13" t="s">
        <v>32</v>
      </c>
      <c r="C56" s="159">
        <f aca="true" ca="1" t="shared" si="12" ref="C56:C63">VLOOKUP(TRIM($B56),INDIRECT($AA$20),2+$AA$24+$AA$25,FALSE)</f>
        <v>405578</v>
      </c>
      <c r="D56" s="160">
        <f aca="true" ca="1" t="shared" si="13" ref="D56:D63">IF(OR($K$4="English &amp; Mathematics",$K$4="Reading, Writing &amp; Mathematics"),".",VLOOKUP(TRIM($B56),INDIRECT($AA$20),3+$AA$24+$AA$25,FALSE))</f>
        <v>0</v>
      </c>
      <c r="E56" s="160">
        <f aca="true" ca="1" t="shared" si="14" ref="E56:E63">IF(OR($K$4="English &amp; Mathematics",$K$4="Reading, Writing &amp; Mathematics"),".",VLOOKUP(TRIM($B56),INDIRECT($AA$20),4+$AA$24+$AA$25,FALSE))</f>
        <v>0</v>
      </c>
      <c r="F56" s="160">
        <f aca="true" ca="1" t="shared" si="15" ref="F56:F63">IF(OR($K$4="English &amp; Mathematics",$K$4="Reading, Writing &amp; Mathematics"),".",VLOOKUP(TRIM($B56),INDIRECT($AA$20),5+$AA$24+$AA$25,FALSE))</f>
        <v>1</v>
      </c>
      <c r="G56" s="160">
        <f aca="true" ca="1" t="shared" si="16" ref="G56:G63">IF(OR($K$4="English &amp; Mathematics",$K$4="Reading, Writing &amp; Mathematics"),".",VLOOKUP(TRIM($B56),INDIRECT($AA$20),6+$AA$24+$AA$25,FALSE))</f>
        <v>0</v>
      </c>
      <c r="H56" s="160">
        <f aca="true" ca="1" t="shared" si="17" ref="H56:H63">IF(OR($K$4="English &amp; Mathematics",$K$4="Reading, Writing &amp; Mathematics"),".",VLOOKUP(TRIM($B56),INDIRECT($AA$20),7+$AA$24+$AA$25,FALSE))</f>
        <v>0</v>
      </c>
      <c r="I56" s="160">
        <f aca="true" ca="1" t="shared" si="18" ref="I56:I63">IF(OR($K$4="English &amp; Mathematics",$K$4="Reading, Writing &amp; Mathematics"),".",VLOOKUP(TRIM($B56),INDIRECT($AA$20),8+$AA$24+$AA$25,FALSE))</f>
        <v>4</v>
      </c>
      <c r="J56" s="160">
        <f aca="true" ca="1" t="shared" si="19" ref="J56:J63">IF(OR($K$4="English &amp; Mathematics",$K$4="Reading, Writing &amp; Mathematics"),".",VLOOKUP(TRIM($B56),INDIRECT($AA$20),9+$AA$24+$AA$25,FALSE))</f>
        <v>48</v>
      </c>
      <c r="K56" s="160">
        <f aca="true" ca="1" t="shared" si="20" ref="K56:K63">IF(OR($K$4="English &amp; Mathematics",$K$4="Reading, Writing &amp; Mathematics"),".",VLOOKUP(TRIM($B56),INDIRECT($AA$20),10+$AA$24+$AA$25,FALSE))</f>
        <v>47</v>
      </c>
      <c r="L56" s="160">
        <f aca="true" ca="1" t="shared" si="21" ref="L56:L63">VLOOKUP(TRIM($B56),INDIRECT($AA$20),$AA$27+$AA$24+$AA$25,FALSE)</f>
        <v>0</v>
      </c>
      <c r="N56" s="160">
        <f aca="true" ca="1" t="shared" si="22" ref="N56:N63">IF(OR($AA$32=1,$AA$33=1),VLOOKUP(TRIM($B56),INDIRECT($AA$20),$AA$26+$AA$24+$AA$25,FALSE),IF(OR($K$6=2010,$K$6=2009,$K$6=2008,$K$6=2007),"",IF(OR($K$4="English &amp; Mathematics",$K$4="Reading, Writing &amp; Mathematics"),"",VLOOKUP(TRIM($B56),INDIRECT($AA$20),100+$AC$25+$AC$26,FALSE))))</f>
        <v>95</v>
      </c>
      <c r="O56" s="16"/>
      <c r="P56" s="159">
        <f ca="1">IF(AND($K$6=2012,OR($K$4="English",$K$4="Mathematics")),VLOOKUP(TRIM($B56),INDIRECT($AA$20),100+$AC$25+$AC$26,0),"")</f>
        <v>93</v>
      </c>
      <c r="Q56" s="16"/>
      <c r="R56" s="16"/>
      <c r="S56" s="16"/>
    </row>
    <row r="57" spans="1:19" ht="11.25">
      <c r="A57" s="12"/>
      <c r="B57" s="13" t="s">
        <v>83</v>
      </c>
      <c r="C57" s="159">
        <f ca="1" t="shared" si="12"/>
        <v>129687</v>
      </c>
      <c r="D57" s="160">
        <f ca="1" t="shared" si="13"/>
        <v>1</v>
      </c>
      <c r="E57" s="160">
        <f ca="1" t="shared" si="14"/>
        <v>0</v>
      </c>
      <c r="F57" s="160">
        <f ca="1" t="shared" si="15"/>
        <v>17</v>
      </c>
      <c r="G57" s="160">
        <f ca="1" t="shared" si="16"/>
        <v>0</v>
      </c>
      <c r="H57" s="160" t="str">
        <f ca="1" t="shared" si="17"/>
        <v>x</v>
      </c>
      <c r="I57" s="160">
        <f ca="1" t="shared" si="18"/>
        <v>28</v>
      </c>
      <c r="J57" s="160">
        <f ca="1" t="shared" si="19"/>
        <v>46</v>
      </c>
      <c r="K57" s="160">
        <f ca="1" t="shared" si="20"/>
        <v>8</v>
      </c>
      <c r="L57" s="160">
        <f ca="1" t="shared" si="21"/>
        <v>0</v>
      </c>
      <c r="N57" s="160">
        <f ca="1" t="shared" si="22"/>
        <v>54</v>
      </c>
      <c r="O57" s="16"/>
      <c r="P57" s="159">
        <f aca="true" ca="1" t="shared" si="23" ref="P57:P63">IF(AND($K$6=2012,OR($K$4="English",$K$4="Mathematics")),VLOOKUP(TRIM($B57),INDIRECT($AA$20),100+$AC$25+$AC$26,0),"")</f>
        <v>79</v>
      </c>
      <c r="Q57" s="16"/>
      <c r="R57" s="16"/>
      <c r="S57" s="16"/>
    </row>
    <row r="58" spans="1:19" ht="11.25">
      <c r="A58" s="12"/>
      <c r="B58" s="48" t="s">
        <v>33</v>
      </c>
      <c r="C58" s="159">
        <f ca="1" t="shared" si="12"/>
        <v>112887</v>
      </c>
      <c r="D58" s="160">
        <f ca="1" t="shared" si="13"/>
        <v>1</v>
      </c>
      <c r="E58" s="160">
        <f ca="1" t="shared" si="14"/>
        <v>0</v>
      </c>
      <c r="F58" s="160">
        <f ca="1" t="shared" si="15"/>
        <v>10</v>
      </c>
      <c r="G58" s="160">
        <f ca="1" t="shared" si="16"/>
        <v>0</v>
      </c>
      <c r="H58" s="160">
        <f ca="1" t="shared" si="17"/>
        <v>1</v>
      </c>
      <c r="I58" s="160">
        <f ca="1" t="shared" si="18"/>
        <v>30</v>
      </c>
      <c r="J58" s="160">
        <f ca="1" t="shared" si="19"/>
        <v>51</v>
      </c>
      <c r="K58" s="160">
        <f ca="1" t="shared" si="20"/>
        <v>8</v>
      </c>
      <c r="L58" s="160">
        <f ca="1" t="shared" si="21"/>
        <v>0</v>
      </c>
      <c r="N58" s="160">
        <f ca="1" t="shared" si="22"/>
        <v>59</v>
      </c>
      <c r="O58" s="17"/>
      <c r="P58" s="159">
        <f ca="1" t="shared" si="23"/>
        <v>84</v>
      </c>
      <c r="Q58" s="16"/>
      <c r="R58" s="16"/>
      <c r="S58" s="16"/>
    </row>
    <row r="59" spans="1:19" ht="11.25">
      <c r="A59" s="12"/>
      <c r="B59" s="49" t="s">
        <v>111</v>
      </c>
      <c r="C59" s="159">
        <f ca="1" t="shared" si="12"/>
        <v>70275</v>
      </c>
      <c r="D59" s="160">
        <f ca="1" t="shared" si="13"/>
        <v>0</v>
      </c>
      <c r="E59" s="160">
        <f ca="1" t="shared" si="14"/>
        <v>0</v>
      </c>
      <c r="F59" s="160">
        <f ca="1" t="shared" si="15"/>
        <v>5</v>
      </c>
      <c r="G59" s="160">
        <f ca="1" t="shared" si="16"/>
        <v>0</v>
      </c>
      <c r="H59" s="160">
        <f ca="1" t="shared" si="17"/>
        <v>0</v>
      </c>
      <c r="I59" s="160">
        <f ca="1" t="shared" si="18"/>
        <v>29</v>
      </c>
      <c r="J59" s="160">
        <f ca="1" t="shared" si="19"/>
        <v>57</v>
      </c>
      <c r="K59" s="160">
        <f ca="1" t="shared" si="20"/>
        <v>8</v>
      </c>
      <c r="L59" s="160">
        <f ca="1" t="shared" si="21"/>
        <v>0</v>
      </c>
      <c r="N59" s="160">
        <f ca="1" t="shared" si="22"/>
        <v>65</v>
      </c>
      <c r="O59" s="16"/>
      <c r="P59" s="159">
        <f ca="1" t="shared" si="23"/>
        <v>87</v>
      </c>
      <c r="Q59" s="16"/>
      <c r="R59" s="16"/>
      <c r="S59" s="16"/>
    </row>
    <row r="60" spans="1:19" ht="11.25">
      <c r="A60" s="12"/>
      <c r="B60" s="49" t="s">
        <v>112</v>
      </c>
      <c r="C60" s="159">
        <f ca="1" t="shared" si="12"/>
        <v>42612</v>
      </c>
      <c r="D60" s="160">
        <f ca="1" t="shared" si="13"/>
        <v>1</v>
      </c>
      <c r="E60" s="160">
        <f ca="1" t="shared" si="14"/>
        <v>0</v>
      </c>
      <c r="F60" s="160">
        <f ca="1" t="shared" si="15"/>
        <v>18</v>
      </c>
      <c r="G60" s="160">
        <f ca="1" t="shared" si="16"/>
        <v>0</v>
      </c>
      <c r="H60" s="160">
        <f ca="1" t="shared" si="17"/>
        <v>1</v>
      </c>
      <c r="I60" s="160">
        <f ca="1" t="shared" si="18"/>
        <v>32</v>
      </c>
      <c r="J60" s="160">
        <f ca="1" t="shared" si="19"/>
        <v>40</v>
      </c>
      <c r="K60" s="160">
        <f ca="1" t="shared" si="20"/>
        <v>8</v>
      </c>
      <c r="L60" s="160">
        <f ca="1" t="shared" si="21"/>
        <v>0</v>
      </c>
      <c r="N60" s="160">
        <f ca="1" t="shared" si="22"/>
        <v>49</v>
      </c>
      <c r="O60" s="16"/>
      <c r="P60" s="159">
        <f ca="1" t="shared" si="23"/>
        <v>79</v>
      </c>
      <c r="Q60" s="16"/>
      <c r="R60" s="16"/>
      <c r="S60" s="16"/>
    </row>
    <row r="61" spans="1:19" ht="11.25">
      <c r="A61" s="12"/>
      <c r="B61" s="48" t="s">
        <v>34</v>
      </c>
      <c r="C61" s="159">
        <f ca="1" t="shared" si="12"/>
        <v>16800</v>
      </c>
      <c r="D61" s="160">
        <f ca="1" t="shared" si="13"/>
        <v>1</v>
      </c>
      <c r="E61" s="160">
        <f ca="1" t="shared" si="14"/>
        <v>1</v>
      </c>
      <c r="F61" s="160">
        <f ca="1" t="shared" si="15"/>
        <v>62</v>
      </c>
      <c r="G61" s="160">
        <f ca="1" t="shared" si="16"/>
        <v>0</v>
      </c>
      <c r="H61" s="160" t="str">
        <f ca="1" t="shared" si="17"/>
        <v>x</v>
      </c>
      <c r="I61" s="160">
        <f ca="1" t="shared" si="18"/>
        <v>13</v>
      </c>
      <c r="J61" s="160">
        <f ca="1" t="shared" si="19"/>
        <v>18</v>
      </c>
      <c r="K61" s="160">
        <f ca="1" t="shared" si="20"/>
        <v>5</v>
      </c>
      <c r="L61" s="160">
        <f ca="1" t="shared" si="21"/>
        <v>0</v>
      </c>
      <c r="N61" s="160">
        <f ca="1" t="shared" si="22"/>
        <v>22</v>
      </c>
      <c r="O61" s="16"/>
      <c r="P61" s="159">
        <f ca="1" t="shared" si="23"/>
        <v>46</v>
      </c>
      <c r="Q61" s="16"/>
      <c r="R61" s="16"/>
      <c r="S61" s="16"/>
    </row>
    <row r="62" spans="1:27" ht="11.25">
      <c r="A62" s="12"/>
      <c r="B62" s="2" t="s">
        <v>127</v>
      </c>
      <c r="C62" s="159">
        <f ca="1" t="shared" si="12"/>
        <v>1258</v>
      </c>
      <c r="D62" s="160">
        <f ca="1" t="shared" si="13"/>
        <v>2</v>
      </c>
      <c r="E62" s="160">
        <f ca="1" t="shared" si="14"/>
        <v>8</v>
      </c>
      <c r="F62" s="160">
        <f ca="1" t="shared" si="15"/>
        <v>30</v>
      </c>
      <c r="G62" s="160">
        <f ca="1" t="shared" si="16"/>
        <v>0</v>
      </c>
      <c r="H62" s="160" t="str">
        <f ca="1" t="shared" si="17"/>
        <v>x</v>
      </c>
      <c r="I62" s="160">
        <f ca="1" t="shared" si="18"/>
        <v>12</v>
      </c>
      <c r="J62" s="160">
        <f ca="1" t="shared" si="19"/>
        <v>34</v>
      </c>
      <c r="K62" s="160">
        <f ca="1" t="shared" si="20"/>
        <v>14</v>
      </c>
      <c r="L62" s="160">
        <f ca="1" t="shared" si="21"/>
        <v>0</v>
      </c>
      <c r="N62" s="160">
        <f ca="1" t="shared" si="22"/>
        <v>48</v>
      </c>
      <c r="O62" s="16"/>
      <c r="P62" s="159">
        <f ca="1" t="shared" si="23"/>
        <v>49</v>
      </c>
      <c r="Q62" s="16"/>
      <c r="R62" s="16"/>
      <c r="S62" s="16"/>
      <c r="AA62" s="64"/>
    </row>
    <row r="63" spans="1:28" s="43" customFormat="1" ht="11.25">
      <c r="A63" s="1"/>
      <c r="B63" s="1" t="s">
        <v>5</v>
      </c>
      <c r="C63" s="15">
        <f ca="1" t="shared" si="12"/>
        <v>536523</v>
      </c>
      <c r="D63" s="66">
        <f ca="1" t="shared" si="13"/>
        <v>0</v>
      </c>
      <c r="E63" s="66">
        <f ca="1" t="shared" si="14"/>
        <v>0</v>
      </c>
      <c r="F63" s="66">
        <f ca="1" t="shared" si="15"/>
        <v>5</v>
      </c>
      <c r="G63" s="66">
        <f ca="1" t="shared" si="16"/>
        <v>0</v>
      </c>
      <c r="H63" s="66">
        <f ca="1" t="shared" si="17"/>
        <v>0</v>
      </c>
      <c r="I63" s="66">
        <f ca="1" t="shared" si="18"/>
        <v>9</v>
      </c>
      <c r="J63" s="66">
        <f ca="1" t="shared" si="19"/>
        <v>48</v>
      </c>
      <c r="K63" s="66">
        <f ca="1" t="shared" si="20"/>
        <v>37</v>
      </c>
      <c r="L63" s="66">
        <f ca="1" t="shared" si="21"/>
        <v>0</v>
      </c>
      <c r="N63" s="66">
        <f ca="1" t="shared" si="22"/>
        <v>85</v>
      </c>
      <c r="O63" s="15"/>
      <c r="P63" s="15">
        <f ca="1" t="shared" si="23"/>
        <v>89</v>
      </c>
      <c r="Q63" s="15"/>
      <c r="R63" s="15"/>
      <c r="S63" s="15"/>
      <c r="Z63" s="64"/>
      <c r="AA63" s="63"/>
      <c r="AB63" s="64"/>
    </row>
    <row r="64" spans="1:19" ht="4.5" customHeight="1">
      <c r="A64" s="1"/>
      <c r="B64" s="2"/>
      <c r="C64" s="161"/>
      <c r="D64" s="162"/>
      <c r="E64" s="162"/>
      <c r="F64" s="162"/>
      <c r="G64" s="162"/>
      <c r="H64" s="162"/>
      <c r="I64" s="162"/>
      <c r="J64" s="162"/>
      <c r="K64" s="162"/>
      <c r="L64" s="162"/>
      <c r="N64" s="162"/>
      <c r="O64" s="18"/>
      <c r="P64" s="18"/>
      <c r="Q64" s="18"/>
      <c r="R64" s="18"/>
      <c r="S64" s="18"/>
    </row>
    <row r="65" spans="1:19" ht="11.25">
      <c r="A65" s="6" t="s">
        <v>88</v>
      </c>
      <c r="B65" s="2"/>
      <c r="C65" s="159"/>
      <c r="D65" s="160"/>
      <c r="E65" s="160"/>
      <c r="F65" s="160"/>
      <c r="G65" s="160"/>
      <c r="H65" s="160"/>
      <c r="I65" s="160"/>
      <c r="J65" s="160"/>
      <c r="K65" s="160"/>
      <c r="L65" s="160"/>
      <c r="N65" s="160"/>
      <c r="O65" s="15"/>
      <c r="P65" s="15"/>
      <c r="Q65" s="15"/>
      <c r="R65" s="15"/>
      <c r="S65" s="15"/>
    </row>
    <row r="66" spans="1:19" ht="11.25">
      <c r="A66" s="1"/>
      <c r="B66" s="44" t="s">
        <v>35</v>
      </c>
      <c r="C66" s="161">
        <f aca="true" ca="1" t="shared" si="24" ref="C66:C77">VLOOKUP(TRIM($B66),INDIRECT($AA$21),2+$AA$24+$AA$25,FALSE)</f>
        <v>8544</v>
      </c>
      <c r="D66" s="162">
        <f aca="true" ca="1" t="shared" si="25" ref="D66:D77">IF(OR($K$4="English &amp; Mathematics",$K$4="Reading, Writing &amp; Mathematics"),".",VLOOKUP(TRIM($B66),INDIRECT($AA$21),3+$AA$24+$AA$25,FALSE))</f>
        <v>1</v>
      </c>
      <c r="E66" s="162">
        <f aca="true" ca="1" t="shared" si="26" ref="E66:E77">IF(OR($K$4="English &amp; Mathematics",$K$4="Reading, Writing &amp; Mathematics"),".",VLOOKUP(TRIM($B66),INDIRECT($AA$21),4+$AA$24+$AA$25,FALSE))</f>
        <v>0</v>
      </c>
      <c r="F66" s="162">
        <f aca="true" ca="1" t="shared" si="27" ref="F66:F77">IF(OR($K$4="English &amp; Mathematics",$K$4="Reading, Writing &amp; Mathematics"),".",VLOOKUP(TRIM($B66),INDIRECT($AA$21),5+$AA$24+$AA$25,FALSE))</f>
        <v>21</v>
      </c>
      <c r="G66" s="162">
        <f aca="true" ca="1" t="shared" si="28" ref="G66:G77">IF(OR($K$4="English &amp; Mathematics",$K$4="Reading, Writing &amp; Mathematics"),".",VLOOKUP(TRIM($B66),INDIRECT($AA$21),6+$AA$24+$AA$25,FALSE))</f>
        <v>0</v>
      </c>
      <c r="H66" s="162">
        <f aca="true" ca="1" t="shared" si="29" ref="H66:H77">IF(OR($K$4="English &amp; Mathematics",$K$4="Reading, Writing &amp; Mathematics"),".",VLOOKUP(TRIM($B66),INDIRECT($AA$21),7+$AA$24+$AA$25,FALSE))</f>
        <v>1</v>
      </c>
      <c r="I66" s="162">
        <f aca="true" ca="1" t="shared" si="30" ref="I66:I77">IF(OR($K$4="English &amp; Mathematics",$K$4="Reading, Writing &amp; Mathematics"),".",VLOOKUP(TRIM($B66),INDIRECT($AA$21),8+$AA$24+$AA$25,FALSE))</f>
        <v>33</v>
      </c>
      <c r="J66" s="162">
        <f aca="true" ca="1" t="shared" si="31" ref="J66:J77">IF(OR($K$4="English &amp; Mathematics",$K$4="Reading, Writing &amp; Mathematics"),".",VLOOKUP(TRIM($B66),INDIRECT($AA$21),9+$AA$24+$AA$25,FALSE))</f>
        <v>39</v>
      </c>
      <c r="K66" s="162">
        <f aca="true" ca="1" t="shared" si="32" ref="K66:K77">IF(OR($K$4="English &amp; Mathematics",$K$4="Reading, Writing &amp; Mathematics"),".",VLOOKUP(TRIM($B66),INDIRECT($AA$21),10+$AA$24+$AA$25,FALSE))</f>
        <v>5</v>
      </c>
      <c r="L66" s="162">
        <f aca="true" ca="1" t="shared" si="33" ref="L66:L77">VLOOKUP(TRIM($B66),INDIRECT($AA$21),$AA$27+$AA$24+$AA$25,FALSE)</f>
        <v>0</v>
      </c>
      <c r="N66" s="162">
        <f aca="true" ca="1" t="shared" si="34" ref="N66:N77">IF(OR($AA$32=1,$AA$33=1),VLOOKUP(TRIM($B66),INDIRECT($AA$21),$AA$26+$AA$24+$AA$25,FALSE),IF(OR($K$6=2010,$K$6=2009,$K$6=2008,$K$6=2007),"",IF(OR($K$4="English &amp; Mathematics",$K$4="Reading, Writing &amp; Mathematics"),"",VLOOKUP(TRIM($B66),INDIRECT($AA$21),100+$AC$25+$AC$26,FALSE))))</f>
        <v>44</v>
      </c>
      <c r="O66" s="16"/>
      <c r="P66" s="159">
        <f ca="1">IF(AND($K$6=2012,OR($K$4="English",$K$4="Mathematics")),VLOOKUP(TRIM($B66),INDIRECT($AA$21),100+$AC$25+$AC$26,0),"")</f>
        <v>78</v>
      </c>
      <c r="Q66" s="16"/>
      <c r="R66" s="16"/>
      <c r="S66" s="16"/>
    </row>
    <row r="67" spans="1:19" ht="11.25">
      <c r="A67" s="1"/>
      <c r="B67" s="44" t="s">
        <v>36</v>
      </c>
      <c r="C67" s="161">
        <f ca="1" t="shared" si="24"/>
        <v>16481</v>
      </c>
      <c r="D67" s="162">
        <f ca="1" t="shared" si="25"/>
        <v>1</v>
      </c>
      <c r="E67" s="162">
        <f ca="1" t="shared" si="26"/>
        <v>0</v>
      </c>
      <c r="F67" s="162">
        <f ca="1" t="shared" si="27"/>
        <v>34</v>
      </c>
      <c r="G67" s="162">
        <f ca="1" t="shared" si="28"/>
        <v>0</v>
      </c>
      <c r="H67" s="162">
        <f ca="1" t="shared" si="29"/>
        <v>1</v>
      </c>
      <c r="I67" s="162">
        <f ca="1" t="shared" si="30"/>
        <v>35</v>
      </c>
      <c r="J67" s="162">
        <f ca="1" t="shared" si="31"/>
        <v>28</v>
      </c>
      <c r="K67" s="162">
        <f ca="1" t="shared" si="32"/>
        <v>2</v>
      </c>
      <c r="L67" s="162">
        <f ca="1" t="shared" si="33"/>
        <v>0</v>
      </c>
      <c r="N67" s="162">
        <f ca="1" t="shared" si="34"/>
        <v>30</v>
      </c>
      <c r="O67" s="16"/>
      <c r="P67" s="159">
        <f aca="true" ca="1" t="shared" si="35" ref="P67:P77">IF(AND($K$6=2012,OR($K$4="English",$K$4="Mathematics")),VLOOKUP(TRIM($B67),INDIRECT($AA$21),100+$AC$25+$AC$26,0),"")</f>
        <v>71</v>
      </c>
      <c r="Q67" s="16"/>
      <c r="R67" s="16"/>
      <c r="S67" s="16"/>
    </row>
    <row r="68" spans="1:19" ht="11.25">
      <c r="A68" s="1"/>
      <c r="B68" s="44" t="s">
        <v>37</v>
      </c>
      <c r="C68" s="161">
        <f ca="1" t="shared" si="24"/>
        <v>2154</v>
      </c>
      <c r="D68" s="162">
        <f ca="1" t="shared" si="25"/>
        <v>0</v>
      </c>
      <c r="E68" s="162">
        <f ca="1" t="shared" si="26"/>
        <v>1</v>
      </c>
      <c r="F68" s="162">
        <f ca="1" t="shared" si="27"/>
        <v>88</v>
      </c>
      <c r="G68" s="162" t="str">
        <f ca="1" t="shared" si="28"/>
        <v>x</v>
      </c>
      <c r="H68" s="162">
        <f ca="1" t="shared" si="29"/>
        <v>0</v>
      </c>
      <c r="I68" s="162">
        <f ca="1" t="shared" si="30"/>
        <v>6</v>
      </c>
      <c r="J68" s="162">
        <f ca="1" t="shared" si="31"/>
        <v>4</v>
      </c>
      <c r="K68" s="162">
        <f ca="1" t="shared" si="32"/>
        <v>1</v>
      </c>
      <c r="L68" s="162">
        <f ca="1" t="shared" si="33"/>
        <v>0</v>
      </c>
      <c r="N68" s="162">
        <f ca="1" t="shared" si="34"/>
        <v>4</v>
      </c>
      <c r="O68" s="16"/>
      <c r="P68" s="159">
        <f ca="1" t="shared" si="35"/>
        <v>18</v>
      </c>
      <c r="Q68" s="16"/>
      <c r="R68" s="16"/>
      <c r="S68" s="16"/>
    </row>
    <row r="69" spans="1:19" ht="11.25">
      <c r="A69" s="1"/>
      <c r="B69" s="44" t="s">
        <v>38</v>
      </c>
      <c r="C69" s="161">
        <f ca="1" t="shared" si="24"/>
        <v>630</v>
      </c>
      <c r="D69" s="162" t="str">
        <f ca="1" t="shared" si="25"/>
        <v>x</v>
      </c>
      <c r="E69" s="162">
        <f ca="1" t="shared" si="26"/>
        <v>1</v>
      </c>
      <c r="F69" s="162">
        <f ca="1" t="shared" si="27"/>
        <v>93</v>
      </c>
      <c r="G69" s="162">
        <f ca="1" t="shared" si="28"/>
        <v>0</v>
      </c>
      <c r="H69" s="162">
        <f ca="1" t="shared" si="29"/>
        <v>0</v>
      </c>
      <c r="I69" s="162">
        <f ca="1" t="shared" si="30"/>
        <v>3</v>
      </c>
      <c r="J69" s="162">
        <f ca="1" t="shared" si="31"/>
        <v>2</v>
      </c>
      <c r="K69" s="162" t="str">
        <f ca="1" t="shared" si="32"/>
        <v>x</v>
      </c>
      <c r="L69" s="162">
        <f ca="1" t="shared" si="33"/>
        <v>0</v>
      </c>
      <c r="N69" s="162">
        <f ca="1" t="shared" si="34"/>
        <v>3</v>
      </c>
      <c r="O69" s="16"/>
      <c r="P69" s="159">
        <f ca="1" t="shared" si="35"/>
        <v>8</v>
      </c>
      <c r="Q69" s="16"/>
      <c r="R69" s="16"/>
      <c r="S69" s="16"/>
    </row>
    <row r="70" spans="1:19" ht="11.25">
      <c r="A70" s="1"/>
      <c r="B70" s="44" t="s">
        <v>39</v>
      </c>
      <c r="C70" s="161">
        <f ca="1" t="shared" si="24"/>
        <v>11968</v>
      </c>
      <c r="D70" s="162">
        <f ca="1" t="shared" si="25"/>
        <v>1</v>
      </c>
      <c r="E70" s="162">
        <f ca="1" t="shared" si="26"/>
        <v>0</v>
      </c>
      <c r="F70" s="162">
        <f ca="1" t="shared" si="27"/>
        <v>17</v>
      </c>
      <c r="G70" s="162">
        <f ca="1" t="shared" si="28"/>
        <v>0</v>
      </c>
      <c r="H70" s="162">
        <f ca="1" t="shared" si="29"/>
        <v>0</v>
      </c>
      <c r="I70" s="162">
        <f ca="1" t="shared" si="30"/>
        <v>22</v>
      </c>
      <c r="J70" s="162">
        <f ca="1" t="shared" si="31"/>
        <v>46</v>
      </c>
      <c r="K70" s="162">
        <f ca="1" t="shared" si="32"/>
        <v>13</v>
      </c>
      <c r="L70" s="162" t="str">
        <f ca="1" t="shared" si="33"/>
        <v>x</v>
      </c>
      <c r="N70" s="162">
        <f ca="1" t="shared" si="34"/>
        <v>59</v>
      </c>
      <c r="O70" s="16"/>
      <c r="P70" s="159">
        <f ca="1" t="shared" si="35"/>
        <v>77</v>
      </c>
      <c r="Q70" s="16"/>
      <c r="R70" s="16"/>
      <c r="S70" s="16"/>
    </row>
    <row r="71" spans="1:19" ht="14.25" customHeight="1">
      <c r="A71" s="1"/>
      <c r="B71" s="35" t="s">
        <v>40</v>
      </c>
      <c r="C71" s="161">
        <f ca="1" t="shared" si="24"/>
        <v>8655</v>
      </c>
      <c r="D71" s="162">
        <f ca="1" t="shared" si="25"/>
        <v>1</v>
      </c>
      <c r="E71" s="162">
        <f ca="1" t="shared" si="26"/>
        <v>0</v>
      </c>
      <c r="F71" s="162">
        <f ca="1" t="shared" si="27"/>
        <v>33</v>
      </c>
      <c r="G71" s="162">
        <f ca="1" t="shared" si="28"/>
        <v>0</v>
      </c>
      <c r="H71" s="162">
        <f ca="1" t="shared" si="29"/>
        <v>1</v>
      </c>
      <c r="I71" s="162">
        <f ca="1" t="shared" si="30"/>
        <v>29</v>
      </c>
      <c r="J71" s="162">
        <f ca="1" t="shared" si="31"/>
        <v>32</v>
      </c>
      <c r="K71" s="162">
        <f ca="1" t="shared" si="32"/>
        <v>4</v>
      </c>
      <c r="L71" s="162">
        <f ca="1" t="shared" si="33"/>
        <v>0</v>
      </c>
      <c r="N71" s="162">
        <f ca="1" t="shared" si="34"/>
        <v>36</v>
      </c>
      <c r="O71" s="16"/>
      <c r="P71" s="159">
        <f ca="1" t="shared" si="35"/>
        <v>72</v>
      </c>
      <c r="Q71" s="16"/>
      <c r="R71" s="16"/>
      <c r="S71" s="16"/>
    </row>
    <row r="72" spans="1:19" ht="11.25">
      <c r="A72" s="1"/>
      <c r="B72" s="44" t="s">
        <v>41</v>
      </c>
      <c r="C72" s="161">
        <f ca="1" t="shared" si="24"/>
        <v>1193</v>
      </c>
      <c r="D72" s="162">
        <f ca="1" t="shared" si="25"/>
        <v>0</v>
      </c>
      <c r="E72" s="162" t="str">
        <f ca="1" t="shared" si="26"/>
        <v>x</v>
      </c>
      <c r="F72" s="162">
        <f ca="1" t="shared" si="27"/>
        <v>23</v>
      </c>
      <c r="G72" s="162">
        <f ca="1" t="shared" si="28"/>
        <v>0</v>
      </c>
      <c r="H72" s="162">
        <f ca="1" t="shared" si="29"/>
        <v>0</v>
      </c>
      <c r="I72" s="162">
        <f ca="1" t="shared" si="30"/>
        <v>18</v>
      </c>
      <c r="J72" s="162">
        <f ca="1" t="shared" si="31"/>
        <v>41</v>
      </c>
      <c r="K72" s="162">
        <f ca="1" t="shared" si="32"/>
        <v>17</v>
      </c>
      <c r="L72" s="162">
        <f ca="1" t="shared" si="33"/>
        <v>0</v>
      </c>
      <c r="N72" s="162">
        <f ca="1" t="shared" si="34"/>
        <v>58</v>
      </c>
      <c r="O72" s="16"/>
      <c r="P72" s="159">
        <f ca="1" t="shared" si="35"/>
        <v>79</v>
      </c>
      <c r="Q72" s="16"/>
      <c r="R72" s="16"/>
      <c r="S72" s="16"/>
    </row>
    <row r="73" spans="1:19" ht="11.25">
      <c r="A73" s="1"/>
      <c r="B73" s="35" t="s">
        <v>42</v>
      </c>
      <c r="C73" s="161">
        <f ca="1" t="shared" si="24"/>
        <v>662</v>
      </c>
      <c r="D73" s="162">
        <f ca="1" t="shared" si="25"/>
        <v>1</v>
      </c>
      <c r="E73" s="162">
        <f ca="1" t="shared" si="26"/>
        <v>1</v>
      </c>
      <c r="F73" s="162">
        <f ca="1" t="shared" si="27"/>
        <v>18</v>
      </c>
      <c r="G73" s="162">
        <f ca="1" t="shared" si="28"/>
        <v>0</v>
      </c>
      <c r="H73" s="162" t="str">
        <f ca="1" t="shared" si="29"/>
        <v>x</v>
      </c>
      <c r="I73" s="162">
        <f ca="1" t="shared" si="30"/>
        <v>16</v>
      </c>
      <c r="J73" s="162">
        <f ca="1" t="shared" si="31"/>
        <v>44</v>
      </c>
      <c r="K73" s="162">
        <f ca="1" t="shared" si="32"/>
        <v>19</v>
      </c>
      <c r="L73" s="162" t="str">
        <f ca="1" t="shared" si="33"/>
        <v>x</v>
      </c>
      <c r="N73" s="162">
        <f ca="1" t="shared" si="34"/>
        <v>63</v>
      </c>
      <c r="O73" s="16"/>
      <c r="P73" s="159">
        <f ca="1" t="shared" si="35"/>
        <v>78</v>
      </c>
      <c r="Q73" s="16"/>
      <c r="R73" s="16"/>
      <c r="S73" s="16"/>
    </row>
    <row r="74" spans="1:19" ht="11.25">
      <c r="A74" s="1"/>
      <c r="B74" s="44" t="s">
        <v>43</v>
      </c>
      <c r="C74" s="161">
        <f ca="1" t="shared" si="24"/>
        <v>84</v>
      </c>
      <c r="D74" s="162" t="str">
        <f ca="1" t="shared" si="25"/>
        <v>x</v>
      </c>
      <c r="E74" s="162" t="str">
        <f ca="1" t="shared" si="26"/>
        <v>x</v>
      </c>
      <c r="F74" s="162">
        <f ca="1" t="shared" si="27"/>
        <v>35</v>
      </c>
      <c r="G74" s="162">
        <f ca="1" t="shared" si="28"/>
        <v>0</v>
      </c>
      <c r="H74" s="162" t="str">
        <f ca="1" t="shared" si="29"/>
        <v>x</v>
      </c>
      <c r="I74" s="162">
        <f ca="1" t="shared" si="30"/>
        <v>14</v>
      </c>
      <c r="J74" s="162">
        <f ca="1" t="shared" si="31"/>
        <v>39</v>
      </c>
      <c r="K74" s="162" t="str">
        <f ca="1" t="shared" si="32"/>
        <v>x</v>
      </c>
      <c r="L74" s="162">
        <f ca="1" t="shared" si="33"/>
        <v>0</v>
      </c>
      <c r="N74" s="162">
        <f ca="1" t="shared" si="34"/>
        <v>49</v>
      </c>
      <c r="O74" s="16"/>
      <c r="P74" s="159">
        <f ca="1" t="shared" si="35"/>
        <v>65</v>
      </c>
      <c r="Q74" s="16"/>
      <c r="R74" s="16"/>
      <c r="S74" s="16"/>
    </row>
    <row r="75" spans="1:19" ht="11.25">
      <c r="A75" s="1"/>
      <c r="B75" s="44" t="s">
        <v>44</v>
      </c>
      <c r="C75" s="161">
        <f ca="1" t="shared" si="24"/>
        <v>1884</v>
      </c>
      <c r="D75" s="162">
        <f ca="1" t="shared" si="25"/>
        <v>1</v>
      </c>
      <c r="E75" s="162">
        <f ca="1" t="shared" si="26"/>
        <v>1</v>
      </c>
      <c r="F75" s="162">
        <f ca="1" t="shared" si="27"/>
        <v>29</v>
      </c>
      <c r="G75" s="162" t="str">
        <f ca="1" t="shared" si="28"/>
        <v>x</v>
      </c>
      <c r="H75" s="162">
        <f ca="1" t="shared" si="29"/>
        <v>0</v>
      </c>
      <c r="I75" s="162">
        <f ca="1" t="shared" si="30"/>
        <v>14</v>
      </c>
      <c r="J75" s="162">
        <f ca="1" t="shared" si="31"/>
        <v>35</v>
      </c>
      <c r="K75" s="162">
        <f ca="1" t="shared" si="32"/>
        <v>18</v>
      </c>
      <c r="L75" s="162" t="str">
        <f ca="1" t="shared" si="33"/>
        <v>x</v>
      </c>
      <c r="N75" s="162">
        <f ca="1" t="shared" si="34"/>
        <v>54</v>
      </c>
      <c r="O75" s="16"/>
      <c r="P75" s="159">
        <f ca="1" t="shared" si="35"/>
        <v>67</v>
      </c>
      <c r="Q75" s="16"/>
      <c r="R75" s="16"/>
      <c r="S75" s="16"/>
    </row>
    <row r="76" spans="1:27" ht="11.25">
      <c r="A76" s="1"/>
      <c r="B76" s="44" t="s">
        <v>45</v>
      </c>
      <c r="C76" s="161">
        <f ca="1" t="shared" si="24"/>
        <v>5078</v>
      </c>
      <c r="D76" s="162">
        <f ca="1" t="shared" si="25"/>
        <v>1</v>
      </c>
      <c r="E76" s="162">
        <f ca="1" t="shared" si="26"/>
        <v>1</v>
      </c>
      <c r="F76" s="162">
        <f ca="1" t="shared" si="27"/>
        <v>40</v>
      </c>
      <c r="G76" s="162" t="str">
        <f ca="1" t="shared" si="28"/>
        <v>x</v>
      </c>
      <c r="H76" s="162">
        <f ca="1" t="shared" si="29"/>
        <v>0</v>
      </c>
      <c r="I76" s="162">
        <f ca="1" t="shared" si="30"/>
        <v>13</v>
      </c>
      <c r="J76" s="162">
        <f ca="1" t="shared" si="31"/>
        <v>32</v>
      </c>
      <c r="K76" s="162">
        <f ca="1" t="shared" si="32"/>
        <v>14</v>
      </c>
      <c r="L76" s="162">
        <f ca="1" t="shared" si="33"/>
        <v>0</v>
      </c>
      <c r="N76" s="162">
        <f ca="1" t="shared" si="34"/>
        <v>45</v>
      </c>
      <c r="O76" s="16"/>
      <c r="P76" s="159">
        <f ca="1" t="shared" si="35"/>
        <v>58</v>
      </c>
      <c r="Q76" s="16"/>
      <c r="R76" s="16"/>
      <c r="S76" s="16"/>
      <c r="AA76" s="65"/>
    </row>
    <row r="77" spans="1:51" ht="11.25">
      <c r="A77" s="1"/>
      <c r="B77" s="35" t="s">
        <v>46</v>
      </c>
      <c r="C77" s="161">
        <f ca="1" t="shared" si="24"/>
        <v>2079</v>
      </c>
      <c r="D77" s="162">
        <f ca="1" t="shared" si="25"/>
        <v>1</v>
      </c>
      <c r="E77" s="162">
        <f ca="1" t="shared" si="26"/>
        <v>1</v>
      </c>
      <c r="F77" s="162">
        <f ca="1" t="shared" si="27"/>
        <v>20</v>
      </c>
      <c r="G77" s="162" t="str">
        <f ca="1" t="shared" si="28"/>
        <v>x</v>
      </c>
      <c r="H77" s="162">
        <f ca="1" t="shared" si="29"/>
        <v>0</v>
      </c>
      <c r="I77" s="162">
        <f ca="1" t="shared" si="30"/>
        <v>27</v>
      </c>
      <c r="J77" s="162">
        <f ca="1" t="shared" si="31"/>
        <v>39</v>
      </c>
      <c r="K77" s="162">
        <f ca="1" t="shared" si="32"/>
        <v>12</v>
      </c>
      <c r="L77" s="162">
        <f ca="1" t="shared" si="33"/>
        <v>0</v>
      </c>
      <c r="N77" s="162">
        <f ca="1" t="shared" si="34"/>
        <v>51</v>
      </c>
      <c r="O77" s="18"/>
      <c r="P77" s="159">
        <f ca="1" t="shared" si="35"/>
        <v>75</v>
      </c>
      <c r="Q77" s="18"/>
      <c r="R77" s="18"/>
      <c r="S77" s="18"/>
      <c r="T77" s="4"/>
      <c r="U77" s="4"/>
      <c r="V77" s="4"/>
      <c r="W77" s="4"/>
      <c r="X77" s="4"/>
      <c r="Y77" s="4"/>
      <c r="Z77" s="65"/>
      <c r="AB77" s="65"/>
      <c r="AC77" s="4"/>
      <c r="AD77" s="4"/>
      <c r="AE77" s="4"/>
      <c r="AF77" s="4"/>
      <c r="AG77" s="4"/>
      <c r="AH77" s="4"/>
      <c r="AI77" s="4"/>
      <c r="AJ77" s="4"/>
      <c r="AK77" s="4"/>
      <c r="AL77" s="4"/>
      <c r="AM77" s="4"/>
      <c r="AN77" s="4"/>
      <c r="AO77" s="4"/>
      <c r="AP77" s="4"/>
      <c r="AQ77" s="4"/>
      <c r="AR77" s="4"/>
      <c r="AS77" s="4"/>
      <c r="AT77" s="4"/>
      <c r="AU77" s="4"/>
      <c r="AV77" s="4"/>
      <c r="AW77" s="4"/>
      <c r="AX77" s="4"/>
      <c r="AY77" s="4"/>
    </row>
    <row r="78" spans="1:28" s="43" customFormat="1" ht="12" customHeight="1">
      <c r="A78" s="7"/>
      <c r="B78" s="36" t="s">
        <v>877</v>
      </c>
      <c r="C78" s="19">
        <f ca="1">VLOOKUP(TRIM($AA78),INDIRECT($AA$21),2+$AA$24+$AA$25,FALSE)</f>
        <v>59412</v>
      </c>
      <c r="D78" s="67">
        <f ca="1">IF(OR($K$4="English &amp; Mathematics",$K$4="Reading, Writing &amp; Mathematics"),".",VLOOKUP(TRIM($AA78),INDIRECT($AA$21),3+$AA$24+$AA$25,FALSE))</f>
        <v>1</v>
      </c>
      <c r="E78" s="67">
        <f ca="1">IF(OR($K$4="English &amp; Mathematics",$K$4="Reading, Writing &amp; Mathematics"),".",VLOOKUP(TRIM($AA78),INDIRECT($AA$21),4+$AA$24+$AA$25,FALSE))</f>
        <v>0</v>
      </c>
      <c r="F78" s="67">
        <f ca="1">IF(OR($K$4="English &amp; Mathematics",$K$4="Reading, Writing &amp; Mathematics"),".",VLOOKUP(TRIM($AA78),INDIRECT($AA$21),5+$AA$24+$AA$25,FALSE))</f>
        <v>31</v>
      </c>
      <c r="G78" s="67">
        <f ca="1">IF(OR($K$4="English &amp; Mathematics",$K$4="Reading, Writing &amp; Mathematics"),".",VLOOKUP(TRIM($AA78),INDIRECT($AA$21),6+$AA$24+$AA$25,FALSE))</f>
        <v>0</v>
      </c>
      <c r="H78" s="67">
        <f ca="1">IF(OR($K$4="English &amp; Mathematics",$K$4="Reading, Writing &amp; Mathematics"),".",VLOOKUP(TRIM($AA78),INDIRECT($AA$21),7+$AA$24+$AA$25,FALSE))</f>
        <v>1</v>
      </c>
      <c r="I78" s="67">
        <f ca="1">IF(OR($K$4="English &amp; Mathematics",$K$4="Reading, Writing &amp; Mathematics"),".",VLOOKUP(TRIM($AA78),INDIRECT($AA$21),8+$AA$24+$AA$25,FALSE))</f>
        <v>26</v>
      </c>
      <c r="J78" s="67">
        <f ca="1">IF(OR($K$4="English &amp; Mathematics",$K$4="Reading, Writing &amp; Mathematics"),".",VLOOKUP(TRIM($AA78),INDIRECT($AA$21),9+$AA$24+$AA$25,FALSE))</f>
        <v>34</v>
      </c>
      <c r="K78" s="67">
        <f ca="1">IF(OR($K$4="English &amp; Mathematics",$K$4="Reading, Writing &amp; Mathematics"),".",VLOOKUP(TRIM($AA78),INDIRECT($AA$21),10+$AA$24+$AA$25,FALSE))</f>
        <v>7</v>
      </c>
      <c r="L78" s="67">
        <f ca="1">VLOOKUP(TRIM($AA78),INDIRECT($AA$21),$AA$27+$AA$24+$AA$25,FALSE)</f>
        <v>0</v>
      </c>
      <c r="M78" s="163"/>
      <c r="N78" s="67">
        <f ca="1">IF(OR($AA$32=1,$AA$33=1),VLOOKUP(TRIM($AA78),INDIRECT($AA$21),$AA$26+$AA$24+$AA$25,FALSE),IF(OR($K$6=2010,$K$6=2009,$K$6=2008,$K$6=2007),"",IF(OR($K$4="English &amp; Mathematics",$K$4="Reading, Writing &amp; Mathematics"),"",VLOOKUP(TRIM($AA78),INDIRECT($AA$21),100+$AC$25+$AC$26,FALSE))))</f>
        <v>41</v>
      </c>
      <c r="O78" s="164"/>
      <c r="P78" s="15">
        <f ca="1">IF(AND($K$6=2012,OR($K$4="English",$K$4="Mathematics")),VLOOKUP(TRIM($AA78),INDIRECT($AA$21),100+$AC$25+$AC$26,0),"")</f>
        <v>70</v>
      </c>
      <c r="Q78" s="20"/>
      <c r="S78" s="20"/>
      <c r="Z78" s="64"/>
      <c r="AA78" s="36" t="s">
        <v>880</v>
      </c>
      <c r="AB78" s="64"/>
    </row>
    <row r="79" spans="1:19" ht="11.25">
      <c r="A79" s="12"/>
      <c r="B79" s="13"/>
      <c r="C79" s="13"/>
      <c r="D79" s="13"/>
      <c r="E79" s="13"/>
      <c r="F79" s="13"/>
      <c r="G79" s="13"/>
      <c r="H79" s="13"/>
      <c r="I79" s="13"/>
      <c r="J79" s="4"/>
      <c r="K79" s="4"/>
      <c r="L79" s="22"/>
      <c r="M79" s="22"/>
      <c r="O79" s="13"/>
      <c r="P79" s="165" t="s">
        <v>70</v>
      </c>
      <c r="Q79" s="13"/>
      <c r="R79" s="13"/>
      <c r="S79" s="13"/>
    </row>
    <row r="80" spans="1:19" ht="11.25">
      <c r="A80" s="9" t="s">
        <v>125</v>
      </c>
      <c r="B80" s="9"/>
      <c r="C80" s="9"/>
      <c r="D80" s="13"/>
      <c r="E80" s="13"/>
      <c r="F80" s="28"/>
      <c r="G80" s="28"/>
      <c r="H80" s="13"/>
      <c r="I80" s="13"/>
      <c r="J80" s="13"/>
      <c r="K80" s="13"/>
      <c r="L80" s="13"/>
      <c r="M80" s="13"/>
      <c r="N80" s="13"/>
      <c r="O80" s="13"/>
      <c r="P80" s="13"/>
      <c r="Q80" s="13"/>
      <c r="R80" s="13"/>
      <c r="S80" s="13"/>
    </row>
    <row r="81" spans="1:19" ht="11.25">
      <c r="A81" s="9" t="s">
        <v>56</v>
      </c>
      <c r="B81" s="28"/>
      <c r="C81" s="28"/>
      <c r="D81" s="28"/>
      <c r="E81" s="28"/>
      <c r="F81" s="28"/>
      <c r="G81" s="28"/>
      <c r="H81" s="28"/>
      <c r="I81" s="13"/>
      <c r="J81" s="13"/>
      <c r="K81" s="13"/>
      <c r="L81" s="13"/>
      <c r="M81" s="13"/>
      <c r="N81" s="13"/>
      <c r="O81" s="13"/>
      <c r="P81" s="13"/>
      <c r="Q81" s="13"/>
      <c r="R81" s="13"/>
      <c r="S81" s="13"/>
    </row>
    <row r="82" spans="1:19" ht="11.25">
      <c r="A82" s="9" t="s">
        <v>57</v>
      </c>
      <c r="B82" s="9"/>
      <c r="C82" s="13"/>
      <c r="D82" s="13"/>
      <c r="E82" s="13"/>
      <c r="F82" s="13"/>
      <c r="G82" s="13"/>
      <c r="H82" s="13"/>
      <c r="I82" s="13"/>
      <c r="J82" s="13"/>
      <c r="K82" s="13"/>
      <c r="L82" s="13"/>
      <c r="M82" s="13"/>
      <c r="N82" s="13"/>
      <c r="O82" s="13"/>
      <c r="P82" s="13"/>
      <c r="Q82" s="13"/>
      <c r="R82" s="13"/>
      <c r="S82" s="13"/>
    </row>
    <row r="83" spans="1:19" ht="11.25">
      <c r="A83" s="9" t="s">
        <v>115</v>
      </c>
      <c r="B83" s="9"/>
      <c r="C83" s="13"/>
      <c r="D83" s="13"/>
      <c r="E83" s="13"/>
      <c r="F83" s="13"/>
      <c r="G83" s="13"/>
      <c r="H83" s="13"/>
      <c r="I83" s="13"/>
      <c r="J83" s="13"/>
      <c r="K83" s="13"/>
      <c r="L83" s="13"/>
      <c r="M83" s="13"/>
      <c r="N83" s="13"/>
      <c r="O83" s="13"/>
      <c r="P83" s="13"/>
      <c r="Q83" s="13"/>
      <c r="R83" s="13"/>
      <c r="S83" s="13"/>
    </row>
    <row r="84" spans="1:19" ht="11.25">
      <c r="A84" s="9" t="s">
        <v>89</v>
      </c>
      <c r="B84" s="9"/>
      <c r="C84" s="9"/>
      <c r="D84" s="13"/>
      <c r="E84" s="13"/>
      <c r="F84" s="13"/>
      <c r="G84" s="13"/>
      <c r="H84" s="13"/>
      <c r="I84" s="13"/>
      <c r="J84" s="13"/>
      <c r="K84" s="13"/>
      <c r="L84" s="13"/>
      <c r="M84" s="13"/>
      <c r="N84" s="13"/>
      <c r="O84" s="13"/>
      <c r="P84" s="13"/>
      <c r="Q84" s="13"/>
      <c r="R84" s="13"/>
      <c r="S84" s="13"/>
    </row>
    <row r="85" spans="1:19" ht="11.25">
      <c r="A85" s="9" t="s">
        <v>90</v>
      </c>
      <c r="B85" s="9"/>
      <c r="C85" s="9"/>
      <c r="D85" s="13"/>
      <c r="E85" s="13"/>
      <c r="F85" s="13"/>
      <c r="G85" s="13"/>
      <c r="H85" s="13"/>
      <c r="I85" s="13"/>
      <c r="J85" s="13"/>
      <c r="K85" s="13"/>
      <c r="L85" s="13"/>
      <c r="M85" s="13"/>
      <c r="N85" s="13"/>
      <c r="O85" s="13"/>
      <c r="P85" s="13"/>
      <c r="Q85" s="13"/>
      <c r="R85" s="13"/>
      <c r="S85" s="13"/>
    </row>
    <row r="86" spans="1:19" ht="11.25" customHeight="1">
      <c r="A86" s="288" t="s">
        <v>939</v>
      </c>
      <c r="B86" s="289"/>
      <c r="C86" s="289"/>
      <c r="D86" s="289"/>
      <c r="E86" s="289"/>
      <c r="F86" s="289"/>
      <c r="G86" s="289"/>
      <c r="H86" s="289"/>
      <c r="I86" s="289"/>
      <c r="J86" s="289"/>
      <c r="K86" s="289"/>
      <c r="L86" s="289"/>
      <c r="M86" s="289"/>
      <c r="N86" s="289"/>
      <c r="O86" s="289"/>
      <c r="P86" s="13"/>
      <c r="Q86" s="13"/>
      <c r="R86" s="13"/>
      <c r="S86" s="13"/>
    </row>
    <row r="87" spans="1:19" ht="11.25">
      <c r="A87" s="290"/>
      <c r="B87" s="290"/>
      <c r="C87" s="290"/>
      <c r="D87" s="290"/>
      <c r="E87" s="290"/>
      <c r="F87" s="290"/>
      <c r="G87" s="290"/>
      <c r="H87" s="290"/>
      <c r="I87" s="290"/>
      <c r="J87" s="290"/>
      <c r="K87" s="290"/>
      <c r="L87" s="290"/>
      <c r="M87" s="290"/>
      <c r="N87" s="290"/>
      <c r="O87" s="290"/>
      <c r="P87" s="13"/>
      <c r="Q87" s="13"/>
      <c r="R87" s="13"/>
      <c r="S87" s="13"/>
    </row>
    <row r="88" spans="1:19" ht="11.25">
      <c r="A88" s="167" t="s">
        <v>940</v>
      </c>
      <c r="B88" s="9"/>
      <c r="C88" s="9"/>
      <c r="D88" s="13"/>
      <c r="E88" s="13"/>
      <c r="F88" s="13"/>
      <c r="G88" s="13"/>
      <c r="H88" s="13"/>
      <c r="I88" s="13"/>
      <c r="J88" s="13"/>
      <c r="K88" s="13"/>
      <c r="L88" s="13"/>
      <c r="M88" s="13"/>
      <c r="N88" s="13"/>
      <c r="O88" s="13"/>
      <c r="P88" s="13"/>
      <c r="Q88" s="13"/>
      <c r="R88" s="13"/>
      <c r="S88" s="13"/>
    </row>
    <row r="89" spans="1:19" ht="12" customHeight="1">
      <c r="A89" s="308" t="s">
        <v>128</v>
      </c>
      <c r="B89" s="309"/>
      <c r="C89" s="309"/>
      <c r="D89" s="309"/>
      <c r="E89" s="309"/>
      <c r="F89" s="309"/>
      <c r="G89" s="309"/>
      <c r="H89" s="309"/>
      <c r="I89" s="309"/>
      <c r="J89" s="309"/>
      <c r="K89" s="309"/>
      <c r="L89" s="309"/>
      <c r="M89" s="309"/>
      <c r="N89" s="309"/>
      <c r="O89" s="309"/>
      <c r="P89" s="309"/>
      <c r="Q89" s="13"/>
      <c r="R89" s="13"/>
      <c r="S89" s="13"/>
    </row>
    <row r="90" spans="1:16" s="13" customFormat="1" ht="11.25">
      <c r="A90" s="301" t="str">
        <f>IF($O$4="10","10.  In 2012, English was calculated from reading test results and writing teacher assessment rather than from reading and writing tests as in previous years. English in 2012 is, therefore, not comparable to previous years.","")</f>
        <v>10.  In 2012, English was calculated from reading test results and writing teacher assessment rather than from reading and writing tests as in previous years. English in 2012 is, therefore, not comparable to previous years.</v>
      </c>
      <c r="B90" s="301"/>
      <c r="C90" s="301"/>
      <c r="D90" s="301"/>
      <c r="E90" s="301"/>
      <c r="F90" s="301"/>
      <c r="G90" s="301"/>
      <c r="H90" s="301"/>
      <c r="I90" s="301"/>
      <c r="J90" s="301"/>
      <c r="K90" s="301"/>
      <c r="L90" s="301"/>
      <c r="M90" s="301"/>
      <c r="N90" s="301"/>
      <c r="O90" s="301"/>
      <c r="P90" s="301"/>
    </row>
    <row r="91" spans="1:16" s="13" customFormat="1" ht="11.25">
      <c r="A91" s="301"/>
      <c r="B91" s="301"/>
      <c r="C91" s="301"/>
      <c r="D91" s="301"/>
      <c r="E91" s="301"/>
      <c r="F91" s="301"/>
      <c r="G91" s="301"/>
      <c r="H91" s="301"/>
      <c r="I91" s="301"/>
      <c r="J91" s="301"/>
      <c r="K91" s="301"/>
      <c r="L91" s="301"/>
      <c r="M91" s="301"/>
      <c r="N91" s="301"/>
      <c r="O91" s="301"/>
      <c r="P91" s="301"/>
    </row>
    <row r="92" s="13" customFormat="1" ht="12" customHeight="1">
      <c r="A92" s="13" t="str">
        <f>IF($M$9="11","11.  Level 6 tests were available in 2010 (mathematics only) and 2012 (English, reading and mathematics). ","")</f>
        <v>11.  Level 6 tests were available in 2010 (mathematics only) and 2012 (English, reading and mathematics). </v>
      </c>
    </row>
    <row r="93" s="13" customFormat="1" ht="12" customHeight="1">
      <c r="A93" s="167" t="str">
        <f>IF($Q$9=12,"12. Pupils are expected to progress by at least 2 levels between Key Stage 1 and Key Stage 2.",IF($O$9=12,"12. Pupils are expected to progress by at least 2 levels between Key Stage 1 and Key Stage 2.",""))</f>
        <v>12. Pupils are expected to progress by at least 2 levels between Key Stage 1 and Key Stage 2.</v>
      </c>
    </row>
    <row r="94" s="13" customFormat="1" ht="11.25" customHeight="1"/>
    <row r="95" spans="1:30" s="4" customFormat="1" ht="11.25">
      <c r="A95" s="26" t="s">
        <v>91</v>
      </c>
      <c r="B95" s="24"/>
      <c r="C95" s="24"/>
      <c r="D95" s="24"/>
      <c r="E95" s="25"/>
      <c r="F95" s="25"/>
      <c r="Z95" s="65"/>
      <c r="AA95" s="63"/>
      <c r="AB95" s="65"/>
      <c r="AD95" s="56"/>
    </row>
    <row r="96" ht="11.25">
      <c r="A96" s="9" t="s">
        <v>82</v>
      </c>
    </row>
    <row r="97" spans="1:10" ht="11.25">
      <c r="A97" s="98" t="s">
        <v>121</v>
      </c>
      <c r="B97" s="98"/>
      <c r="C97" s="98"/>
      <c r="D97" s="98"/>
      <c r="E97" s="98"/>
      <c r="F97" s="98"/>
      <c r="G97" s="98"/>
      <c r="H97" s="98"/>
      <c r="I97" s="98"/>
      <c r="J97" s="98"/>
    </row>
  </sheetData>
  <sheetProtection sheet="1"/>
  <mergeCells count="29">
    <mergeCell ref="A89:P89"/>
    <mergeCell ref="A8:B8"/>
    <mergeCell ref="A90:P91"/>
    <mergeCell ref="O9:O10"/>
    <mergeCell ref="Q9:Q10"/>
    <mergeCell ref="A9:B10"/>
    <mergeCell ref="M9:M10"/>
    <mergeCell ref="F9:F10"/>
    <mergeCell ref="G9:G10"/>
    <mergeCell ref="H9:H10"/>
    <mergeCell ref="I9:I10"/>
    <mergeCell ref="K6:N6"/>
    <mergeCell ref="C8:C10"/>
    <mergeCell ref="D8:L8"/>
    <mergeCell ref="D9:D10"/>
    <mergeCell ref="E9:E10"/>
    <mergeCell ref="A1:L1"/>
    <mergeCell ref="J3:N3"/>
    <mergeCell ref="K4:N4"/>
    <mergeCell ref="K5:N5"/>
    <mergeCell ref="A86:O87"/>
    <mergeCell ref="L9:L10"/>
    <mergeCell ref="N9:N10"/>
    <mergeCell ref="J9:J10"/>
    <mergeCell ref="K9:K10"/>
    <mergeCell ref="P9:P10"/>
    <mergeCell ref="A37:B37"/>
    <mergeCell ref="A43:B43"/>
    <mergeCell ref="A53:B53"/>
  </mergeCells>
  <dataValidations count="3">
    <dataValidation type="list" allowBlank="1" showInputMessage="1" showErrorMessage="1" sqref="K6:N6">
      <formula1>$AA$11:$AA$15</formula1>
    </dataValidation>
    <dataValidation type="list" allowBlank="1" showInputMessage="1" showErrorMessage="1" sqref="K4:N4">
      <formula1>$AA$1:$AA$4</formula1>
    </dataValidation>
    <dataValidation type="list" allowBlank="1" showInputMessage="1" showErrorMessage="1" sqref="K5:N5">
      <formula1>$AA$5:$AA$7</formula1>
    </dataValidation>
  </dataValidations>
  <printOptions/>
  <pageMargins left="0.35433070866141736" right="0.35433070866141736" top="0.3937007874015748" bottom="0.3937007874015748" header="0.5118110236220472" footer="0.31496062992125984"/>
  <pageSetup fitToHeight="1" fitToWidth="1" horizontalDpi="600" verticalDpi="600" orientation="portrait" paperSize="9" scale="65" r:id="rId3"/>
  <headerFooter alignWithMargins="0">
    <oddFooter>&amp;C&amp;7Page &amp;P of &amp;N</oddFooter>
  </headerFooter>
  <rowBreaks count="1" manualBreakCount="1">
    <brk id="52" max="15" man="1"/>
  </rowBreaks>
  <legacyDrawing r:id="rId2"/>
</worksheet>
</file>

<file path=xl/worksheets/sheet11.xml><?xml version="1.0" encoding="utf-8"?>
<worksheet xmlns="http://schemas.openxmlformats.org/spreadsheetml/2006/main" xmlns:r="http://schemas.openxmlformats.org/officeDocument/2006/relationships">
  <dimension ref="A1:CW88"/>
  <sheetViews>
    <sheetView zoomScalePageLayoutView="0" workbookViewId="0" topLeftCell="A1">
      <pane xSplit="2" ySplit="13" topLeftCell="C47" activePane="bottomRight" state="frozen"/>
      <selection pane="topLeft" activeCell="D40" sqref="D40"/>
      <selection pane="topRight" activeCell="D40" sqref="D40"/>
      <selection pane="bottomLeft" activeCell="D40" sqref="D40"/>
      <selection pane="bottomRight" activeCell="D40" sqref="D40"/>
    </sheetView>
  </sheetViews>
  <sheetFormatPr defaultColWidth="9.140625" defaultRowHeight="12.75"/>
  <cols>
    <col min="2" max="2" width="16.7109375" style="0" customWidth="1"/>
  </cols>
  <sheetData>
    <row r="1" spans="1:21" ht="15.75">
      <c r="A1" s="310" t="s">
        <v>142</v>
      </c>
      <c r="B1" s="310"/>
      <c r="C1" s="310"/>
      <c r="D1" s="310"/>
      <c r="E1" s="310"/>
      <c r="F1" s="310"/>
      <c r="G1" s="310"/>
      <c r="H1" s="310"/>
      <c r="I1" s="310"/>
      <c r="J1" s="310"/>
      <c r="K1" s="310"/>
      <c r="L1" s="310"/>
      <c r="M1" s="310"/>
      <c r="N1" s="310"/>
      <c r="O1" s="310"/>
      <c r="P1" s="310"/>
      <c r="Q1" s="310"/>
      <c r="R1" s="310"/>
      <c r="S1" s="310"/>
      <c r="T1" s="310"/>
      <c r="U1" s="310"/>
    </row>
    <row r="2" spans="1:68" ht="12" customHeight="1">
      <c r="A2" s="141"/>
      <c r="B2" s="142">
        <v>1</v>
      </c>
      <c r="C2" s="142">
        <v>38</v>
      </c>
      <c r="D2" s="142">
        <v>39</v>
      </c>
      <c r="E2" s="142">
        <v>40</v>
      </c>
      <c r="F2" s="142">
        <v>44</v>
      </c>
      <c r="G2" s="142">
        <v>45</v>
      </c>
      <c r="H2" s="142">
        <v>46</v>
      </c>
      <c r="I2" s="142">
        <v>47</v>
      </c>
      <c r="J2" s="142">
        <v>48</v>
      </c>
      <c r="K2" s="142">
        <v>49</v>
      </c>
      <c r="L2" s="142">
        <v>53</v>
      </c>
      <c r="M2" s="142">
        <v>54</v>
      </c>
      <c r="N2" s="142">
        <v>55</v>
      </c>
      <c r="O2" s="142">
        <v>56</v>
      </c>
      <c r="P2" s="142">
        <v>57</v>
      </c>
      <c r="Q2" s="142">
        <v>58</v>
      </c>
      <c r="R2" s="142">
        <v>62</v>
      </c>
      <c r="S2" s="142">
        <v>63</v>
      </c>
      <c r="T2" s="142">
        <v>64</v>
      </c>
      <c r="U2" s="142">
        <v>65</v>
      </c>
      <c r="V2" s="142">
        <v>66</v>
      </c>
      <c r="W2" s="142">
        <v>67</v>
      </c>
      <c r="X2" s="142">
        <v>71</v>
      </c>
      <c r="Y2" s="142">
        <v>72</v>
      </c>
      <c r="Z2" s="142">
        <v>73</v>
      </c>
      <c r="AA2" s="142">
        <v>74</v>
      </c>
      <c r="AB2" s="142">
        <v>75</v>
      </c>
      <c r="AC2" s="142">
        <v>76</v>
      </c>
      <c r="AD2" s="142">
        <v>80</v>
      </c>
      <c r="AE2" s="142">
        <v>81</v>
      </c>
      <c r="AF2" s="142">
        <v>82</v>
      </c>
      <c r="AG2" s="142">
        <v>83</v>
      </c>
      <c r="AH2" s="142">
        <v>84</v>
      </c>
      <c r="AI2" s="142">
        <v>85</v>
      </c>
      <c r="AJ2" s="142">
        <v>89</v>
      </c>
      <c r="AK2" s="142">
        <v>90</v>
      </c>
      <c r="AL2" s="142">
        <v>91</v>
      </c>
      <c r="AM2" s="142">
        <v>92</v>
      </c>
      <c r="AN2" s="142">
        <v>93</v>
      </c>
      <c r="AO2" s="142">
        <v>94</v>
      </c>
      <c r="AP2" s="142">
        <v>98</v>
      </c>
      <c r="AQ2" s="142">
        <v>99</v>
      </c>
      <c r="AR2" s="142">
        <v>100</v>
      </c>
      <c r="AS2" s="142">
        <v>101</v>
      </c>
      <c r="AT2" s="142">
        <v>102</v>
      </c>
      <c r="AU2" s="142">
        <v>103</v>
      </c>
      <c r="AV2" s="142">
        <v>107</v>
      </c>
      <c r="AW2" s="142">
        <v>108</v>
      </c>
      <c r="AX2" s="142">
        <v>109</v>
      </c>
      <c r="AY2" s="142">
        <v>110</v>
      </c>
      <c r="AZ2" s="142">
        <v>111</v>
      </c>
      <c r="BA2" s="142">
        <v>112</v>
      </c>
      <c r="BB2" s="142">
        <v>116</v>
      </c>
      <c r="BC2" s="142">
        <v>117</v>
      </c>
      <c r="BD2" s="142">
        <v>118</v>
      </c>
      <c r="BE2" s="142">
        <v>119</v>
      </c>
      <c r="BF2" s="142">
        <v>120</v>
      </c>
      <c r="BG2" s="142">
        <v>121</v>
      </c>
      <c r="BH2" s="142">
        <v>125</v>
      </c>
      <c r="BI2" s="142">
        <v>126</v>
      </c>
      <c r="BJ2" s="142">
        <v>127</v>
      </c>
      <c r="BK2" s="142">
        <v>128</v>
      </c>
      <c r="BL2" s="142">
        <v>129</v>
      </c>
      <c r="BM2" s="142">
        <v>130</v>
      </c>
      <c r="BN2" s="142">
        <v>134</v>
      </c>
      <c r="BO2" s="142">
        <v>135</v>
      </c>
      <c r="BP2" s="142">
        <v>136</v>
      </c>
    </row>
    <row r="3" spans="1:101" ht="12.75">
      <c r="A3" t="s">
        <v>656</v>
      </c>
      <c r="B3" t="s">
        <v>656</v>
      </c>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row>
    <row r="4" spans="3:101" ht="12.75">
      <c r="C4" t="s">
        <v>865</v>
      </c>
      <c r="AA4" t="s">
        <v>866</v>
      </c>
      <c r="AY4" t="s">
        <v>58</v>
      </c>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row>
    <row r="5" spans="3:101" ht="12.75">
      <c r="C5" t="s">
        <v>781</v>
      </c>
      <c r="I5" t="s">
        <v>144</v>
      </c>
      <c r="O5" t="s">
        <v>781</v>
      </c>
      <c r="AA5" t="s">
        <v>781</v>
      </c>
      <c r="AG5" t="s">
        <v>144</v>
      </c>
      <c r="AM5" t="s">
        <v>781</v>
      </c>
      <c r="AY5" t="s">
        <v>781</v>
      </c>
      <c r="BE5" t="s">
        <v>144</v>
      </c>
      <c r="BK5" t="s">
        <v>781</v>
      </c>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row>
    <row r="6" spans="3:101" ht="12.75">
      <c r="C6">
        <v>1</v>
      </c>
      <c r="I6">
        <v>1</v>
      </c>
      <c r="O6">
        <v>1</v>
      </c>
      <c r="AA6">
        <v>1</v>
      </c>
      <c r="AG6">
        <v>1</v>
      </c>
      <c r="AM6">
        <v>1</v>
      </c>
      <c r="AY6">
        <v>1</v>
      </c>
      <c r="BE6">
        <v>1</v>
      </c>
      <c r="BK6">
        <v>1</v>
      </c>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row>
    <row r="7" spans="3:101" ht="12.75">
      <c r="C7" t="s">
        <v>148</v>
      </c>
      <c r="I7" t="s">
        <v>150</v>
      </c>
      <c r="O7" t="s">
        <v>144</v>
      </c>
      <c r="AA7" t="s">
        <v>148</v>
      </c>
      <c r="AG7" t="s">
        <v>150</v>
      </c>
      <c r="AM7" t="s">
        <v>144</v>
      </c>
      <c r="AY7" t="s">
        <v>148</v>
      </c>
      <c r="BE7" t="s">
        <v>150</v>
      </c>
      <c r="BK7" t="s">
        <v>144</v>
      </c>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row>
    <row r="8" spans="3:101" ht="12.75">
      <c r="C8" t="s">
        <v>58</v>
      </c>
      <c r="F8">
        <v>1</v>
      </c>
      <c r="I8" t="s">
        <v>58</v>
      </c>
      <c r="L8">
        <v>1</v>
      </c>
      <c r="O8">
        <v>1</v>
      </c>
      <c r="AA8" t="s">
        <v>58</v>
      </c>
      <c r="AD8">
        <v>1</v>
      </c>
      <c r="AG8" t="s">
        <v>58</v>
      </c>
      <c r="AJ8">
        <v>1</v>
      </c>
      <c r="AM8">
        <v>1</v>
      </c>
      <c r="AY8" t="s">
        <v>58</v>
      </c>
      <c r="BB8">
        <v>1</v>
      </c>
      <c r="BE8" t="s">
        <v>58</v>
      </c>
      <c r="BH8">
        <v>1</v>
      </c>
      <c r="BK8">
        <v>1</v>
      </c>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row>
    <row r="9" spans="3:101" ht="12.75">
      <c r="C9" t="s">
        <v>143</v>
      </c>
      <c r="F9" t="s">
        <v>143</v>
      </c>
      <c r="I9" t="s">
        <v>143</v>
      </c>
      <c r="L9" t="s">
        <v>143</v>
      </c>
      <c r="O9" t="s">
        <v>151</v>
      </c>
      <c r="AA9" t="s">
        <v>143</v>
      </c>
      <c r="AD9" t="s">
        <v>143</v>
      </c>
      <c r="AG9" t="s">
        <v>143</v>
      </c>
      <c r="AJ9" t="s">
        <v>143</v>
      </c>
      <c r="AM9" t="s">
        <v>151</v>
      </c>
      <c r="AY9" t="s">
        <v>143</v>
      </c>
      <c r="BB9" t="s">
        <v>143</v>
      </c>
      <c r="BE9" t="s">
        <v>143</v>
      </c>
      <c r="BH9" t="s">
        <v>143</v>
      </c>
      <c r="BK9" t="s">
        <v>151</v>
      </c>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row>
    <row r="10" spans="3:101" ht="12.75">
      <c r="C10" t="s">
        <v>145</v>
      </c>
      <c r="D10" t="s">
        <v>146</v>
      </c>
      <c r="E10" t="s">
        <v>58</v>
      </c>
      <c r="F10" t="s">
        <v>145</v>
      </c>
      <c r="G10" t="s">
        <v>146</v>
      </c>
      <c r="H10" t="s">
        <v>58</v>
      </c>
      <c r="I10" t="s">
        <v>145</v>
      </c>
      <c r="J10" t="s">
        <v>146</v>
      </c>
      <c r="K10" t="s">
        <v>58</v>
      </c>
      <c r="L10" t="s">
        <v>145</v>
      </c>
      <c r="M10" t="s">
        <v>146</v>
      </c>
      <c r="N10" t="s">
        <v>58</v>
      </c>
      <c r="O10" t="s">
        <v>58</v>
      </c>
      <c r="R10">
        <v>1</v>
      </c>
      <c r="AA10" t="s">
        <v>145</v>
      </c>
      <c r="AB10" t="s">
        <v>146</v>
      </c>
      <c r="AC10" t="s">
        <v>58</v>
      </c>
      <c r="AD10" t="s">
        <v>145</v>
      </c>
      <c r="AE10" t="s">
        <v>146</v>
      </c>
      <c r="AF10" t="s">
        <v>58</v>
      </c>
      <c r="AG10" t="s">
        <v>145</v>
      </c>
      <c r="AH10" t="s">
        <v>146</v>
      </c>
      <c r="AI10" t="s">
        <v>58</v>
      </c>
      <c r="AJ10" t="s">
        <v>145</v>
      </c>
      <c r="AK10" t="s">
        <v>146</v>
      </c>
      <c r="AL10" t="s">
        <v>58</v>
      </c>
      <c r="AM10" t="s">
        <v>58</v>
      </c>
      <c r="AP10">
        <v>1</v>
      </c>
      <c r="AY10" t="s">
        <v>145</v>
      </c>
      <c r="AZ10" t="s">
        <v>146</v>
      </c>
      <c r="BA10" t="s">
        <v>58</v>
      </c>
      <c r="BB10" t="s">
        <v>145</v>
      </c>
      <c r="BC10" t="s">
        <v>146</v>
      </c>
      <c r="BD10" t="s">
        <v>58</v>
      </c>
      <c r="BE10" t="s">
        <v>145</v>
      </c>
      <c r="BF10" t="s">
        <v>146</v>
      </c>
      <c r="BG10" t="s">
        <v>58</v>
      </c>
      <c r="BH10" t="s">
        <v>145</v>
      </c>
      <c r="BI10" t="s">
        <v>146</v>
      </c>
      <c r="BJ10" t="s">
        <v>58</v>
      </c>
      <c r="BK10" t="s">
        <v>58</v>
      </c>
      <c r="BN10">
        <v>1</v>
      </c>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row>
    <row r="11" spans="3:101" ht="12.75">
      <c r="C11" t="s">
        <v>157</v>
      </c>
      <c r="D11" t="s">
        <v>157</v>
      </c>
      <c r="E11" t="s">
        <v>157</v>
      </c>
      <c r="F11" t="s">
        <v>157</v>
      </c>
      <c r="G11" t="s">
        <v>157</v>
      </c>
      <c r="H11" t="s">
        <v>157</v>
      </c>
      <c r="I11" t="s">
        <v>157</v>
      </c>
      <c r="J11" t="s">
        <v>157</v>
      </c>
      <c r="K11" t="s">
        <v>157</v>
      </c>
      <c r="L11" t="s">
        <v>157</v>
      </c>
      <c r="M11" t="s">
        <v>157</v>
      </c>
      <c r="N11" t="s">
        <v>157</v>
      </c>
      <c r="O11" t="s">
        <v>143</v>
      </c>
      <c r="R11" t="s">
        <v>143</v>
      </c>
      <c r="AA11" t="s">
        <v>157</v>
      </c>
      <c r="AB11" t="s">
        <v>157</v>
      </c>
      <c r="AC11" t="s">
        <v>157</v>
      </c>
      <c r="AD11" t="s">
        <v>157</v>
      </c>
      <c r="AE11" t="s">
        <v>157</v>
      </c>
      <c r="AF11" t="s">
        <v>157</v>
      </c>
      <c r="AG11" t="s">
        <v>157</v>
      </c>
      <c r="AH11" t="s">
        <v>157</v>
      </c>
      <c r="AI11" t="s">
        <v>157</v>
      </c>
      <c r="AJ11" t="s">
        <v>157</v>
      </c>
      <c r="AK11" t="s">
        <v>157</v>
      </c>
      <c r="AL11" t="s">
        <v>157</v>
      </c>
      <c r="AM11" t="s">
        <v>143</v>
      </c>
      <c r="AP11" t="s">
        <v>143</v>
      </c>
      <c r="AY11" t="s">
        <v>157</v>
      </c>
      <c r="AZ11" t="s">
        <v>157</v>
      </c>
      <c r="BA11" t="s">
        <v>157</v>
      </c>
      <c r="BB11" t="s">
        <v>157</v>
      </c>
      <c r="BC11" t="s">
        <v>157</v>
      </c>
      <c r="BD11" t="s">
        <v>157</v>
      </c>
      <c r="BE11" t="s">
        <v>157</v>
      </c>
      <c r="BF11" t="s">
        <v>157</v>
      </c>
      <c r="BG11" t="s">
        <v>157</v>
      </c>
      <c r="BH11" t="s">
        <v>157</v>
      </c>
      <c r="BI11" t="s">
        <v>157</v>
      </c>
      <c r="BJ11" t="s">
        <v>157</v>
      </c>
      <c r="BK11" t="s">
        <v>143</v>
      </c>
      <c r="BN11" t="s">
        <v>143</v>
      </c>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row>
    <row r="12" spans="3:101" ht="12.75">
      <c r="C12" t="s">
        <v>145</v>
      </c>
      <c r="D12" t="s">
        <v>146</v>
      </c>
      <c r="E12" t="s">
        <v>58</v>
      </c>
      <c r="F12" t="s">
        <v>145</v>
      </c>
      <c r="G12" t="s">
        <v>146</v>
      </c>
      <c r="H12" t="s">
        <v>58</v>
      </c>
      <c r="I12" t="s">
        <v>145</v>
      </c>
      <c r="J12" t="s">
        <v>146</v>
      </c>
      <c r="K12" t="s">
        <v>58</v>
      </c>
      <c r="L12" t="s">
        <v>145</v>
      </c>
      <c r="M12" t="s">
        <v>146</v>
      </c>
      <c r="N12" t="s">
        <v>58</v>
      </c>
      <c r="O12" t="s">
        <v>145</v>
      </c>
      <c r="P12" t="s">
        <v>146</v>
      </c>
      <c r="Q12" t="s">
        <v>58</v>
      </c>
      <c r="R12" t="s">
        <v>145</v>
      </c>
      <c r="S12" t="s">
        <v>146</v>
      </c>
      <c r="T12" t="s">
        <v>58</v>
      </c>
      <c r="AA12" t="s">
        <v>145</v>
      </c>
      <c r="AB12" t="s">
        <v>146</v>
      </c>
      <c r="AC12" t="s">
        <v>58</v>
      </c>
      <c r="AD12" t="s">
        <v>145</v>
      </c>
      <c r="AE12" t="s">
        <v>146</v>
      </c>
      <c r="AF12" t="s">
        <v>58</v>
      </c>
      <c r="AG12" t="s">
        <v>145</v>
      </c>
      <c r="AH12" t="s">
        <v>146</v>
      </c>
      <c r="AI12" t="s">
        <v>58</v>
      </c>
      <c r="AJ12" t="s">
        <v>145</v>
      </c>
      <c r="AK12" t="s">
        <v>146</v>
      </c>
      <c r="AL12" t="s">
        <v>58</v>
      </c>
      <c r="AM12" t="s">
        <v>145</v>
      </c>
      <c r="AN12" t="s">
        <v>146</v>
      </c>
      <c r="AO12" t="s">
        <v>58</v>
      </c>
      <c r="AP12" t="s">
        <v>145</v>
      </c>
      <c r="AQ12" t="s">
        <v>146</v>
      </c>
      <c r="AR12" t="s">
        <v>58</v>
      </c>
      <c r="AY12" t="s">
        <v>145</v>
      </c>
      <c r="AZ12" t="s">
        <v>146</v>
      </c>
      <c r="BA12" t="s">
        <v>58</v>
      </c>
      <c r="BB12" t="s">
        <v>145</v>
      </c>
      <c r="BC12" t="s">
        <v>146</v>
      </c>
      <c r="BD12" t="s">
        <v>58</v>
      </c>
      <c r="BE12" t="s">
        <v>145</v>
      </c>
      <c r="BF12" t="s">
        <v>146</v>
      </c>
      <c r="BG12" t="s">
        <v>58</v>
      </c>
      <c r="BH12" t="s">
        <v>145</v>
      </c>
      <c r="BI12" t="s">
        <v>146</v>
      </c>
      <c r="BJ12" t="s">
        <v>58</v>
      </c>
      <c r="BK12" t="s">
        <v>145</v>
      </c>
      <c r="BL12" t="s">
        <v>146</v>
      </c>
      <c r="BM12" t="s">
        <v>58</v>
      </c>
      <c r="BN12" t="s">
        <v>145</v>
      </c>
      <c r="BO12" t="s">
        <v>146</v>
      </c>
      <c r="BP12" t="s">
        <v>58</v>
      </c>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row>
    <row r="13" spans="3:101" ht="12.75">
      <c r="C13" t="s">
        <v>157</v>
      </c>
      <c r="D13" t="s">
        <v>157</v>
      </c>
      <c r="E13" t="s">
        <v>157</v>
      </c>
      <c r="F13" t="s">
        <v>157</v>
      </c>
      <c r="G13" t="s">
        <v>157</v>
      </c>
      <c r="H13" t="s">
        <v>157</v>
      </c>
      <c r="I13" t="s">
        <v>157</v>
      </c>
      <c r="J13" t="s">
        <v>157</v>
      </c>
      <c r="K13" t="s">
        <v>157</v>
      </c>
      <c r="L13" t="s">
        <v>157</v>
      </c>
      <c r="M13" t="s">
        <v>157</v>
      </c>
      <c r="N13" t="s">
        <v>157</v>
      </c>
      <c r="O13" t="s">
        <v>157</v>
      </c>
      <c r="P13" t="s">
        <v>157</v>
      </c>
      <c r="Q13" t="s">
        <v>157</v>
      </c>
      <c r="R13" t="s">
        <v>157</v>
      </c>
      <c r="S13" t="s">
        <v>157</v>
      </c>
      <c r="T13" t="s">
        <v>157</v>
      </c>
      <c r="AA13" t="s">
        <v>157</v>
      </c>
      <c r="AB13" t="s">
        <v>157</v>
      </c>
      <c r="AC13" t="s">
        <v>157</v>
      </c>
      <c r="AD13" t="s">
        <v>157</v>
      </c>
      <c r="AE13" t="s">
        <v>157</v>
      </c>
      <c r="AF13" t="s">
        <v>157</v>
      </c>
      <c r="AG13" t="s">
        <v>157</v>
      </c>
      <c r="AH13" t="s">
        <v>157</v>
      </c>
      <c r="AI13" t="s">
        <v>157</v>
      </c>
      <c r="AJ13" t="s">
        <v>157</v>
      </c>
      <c r="AK13" t="s">
        <v>157</v>
      </c>
      <c r="AL13" t="s">
        <v>157</v>
      </c>
      <c r="AM13" t="s">
        <v>157</v>
      </c>
      <c r="AN13" t="s">
        <v>157</v>
      </c>
      <c r="AO13" t="s">
        <v>157</v>
      </c>
      <c r="AP13" t="s">
        <v>157</v>
      </c>
      <c r="AQ13" t="s">
        <v>157</v>
      </c>
      <c r="AR13" t="s">
        <v>157</v>
      </c>
      <c r="AY13" t="s">
        <v>157</v>
      </c>
      <c r="AZ13" t="s">
        <v>157</v>
      </c>
      <c r="BA13" t="s">
        <v>157</v>
      </c>
      <c r="BB13" t="s">
        <v>157</v>
      </c>
      <c r="BC13" t="s">
        <v>157</v>
      </c>
      <c r="BD13" t="s">
        <v>157</v>
      </c>
      <c r="BE13" t="s">
        <v>157</v>
      </c>
      <c r="BF13" t="s">
        <v>157</v>
      </c>
      <c r="BG13" t="s">
        <v>157</v>
      </c>
      <c r="BH13" t="s">
        <v>157</v>
      </c>
      <c r="BI13" t="s">
        <v>157</v>
      </c>
      <c r="BJ13" t="s">
        <v>157</v>
      </c>
      <c r="BK13" t="s">
        <v>157</v>
      </c>
      <c r="BL13" t="s">
        <v>157</v>
      </c>
      <c r="BM13" t="s">
        <v>157</v>
      </c>
      <c r="BN13" t="s">
        <v>157</v>
      </c>
      <c r="BO13" t="s">
        <v>157</v>
      </c>
      <c r="BP13" t="s">
        <v>157</v>
      </c>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row>
    <row r="14" spans="1:74" ht="12.75">
      <c r="A14" t="s">
        <v>853</v>
      </c>
      <c r="B14" s="45" t="s">
        <v>881</v>
      </c>
      <c r="C14">
        <v>34208</v>
      </c>
      <c r="D14">
        <v>32995</v>
      </c>
      <c r="E14">
        <v>67203</v>
      </c>
      <c r="F14">
        <v>59</v>
      </c>
      <c r="G14">
        <v>71</v>
      </c>
      <c r="H14">
        <v>65</v>
      </c>
      <c r="I14">
        <v>34208</v>
      </c>
      <c r="J14">
        <v>32998</v>
      </c>
      <c r="K14">
        <v>67206</v>
      </c>
      <c r="L14">
        <v>67</v>
      </c>
      <c r="M14">
        <v>65</v>
      </c>
      <c r="N14">
        <v>66</v>
      </c>
      <c r="O14">
        <v>34202</v>
      </c>
      <c r="P14">
        <v>32991</v>
      </c>
      <c r="Q14">
        <v>67193</v>
      </c>
      <c r="R14">
        <v>53</v>
      </c>
      <c r="S14">
        <v>59</v>
      </c>
      <c r="T14">
        <v>56</v>
      </c>
      <c r="U14" t="s">
        <v>206</v>
      </c>
      <c r="V14" t="s">
        <v>206</v>
      </c>
      <c r="W14" t="s">
        <v>206</v>
      </c>
      <c r="X14" t="s">
        <v>206</v>
      </c>
      <c r="Y14" t="s">
        <v>206</v>
      </c>
      <c r="Z14" t="s">
        <v>206</v>
      </c>
      <c r="AA14">
        <v>174798</v>
      </c>
      <c r="AB14">
        <v>166698</v>
      </c>
      <c r="AC14">
        <v>341496</v>
      </c>
      <c r="AD14">
        <v>79</v>
      </c>
      <c r="AE14">
        <v>88</v>
      </c>
      <c r="AF14">
        <v>84</v>
      </c>
      <c r="AG14">
        <v>174802</v>
      </c>
      <c r="AH14">
        <v>166706</v>
      </c>
      <c r="AI14">
        <v>341508</v>
      </c>
      <c r="AJ14">
        <v>83</v>
      </c>
      <c r="AK14">
        <v>83</v>
      </c>
      <c r="AL14">
        <v>83</v>
      </c>
      <c r="AM14">
        <v>174785</v>
      </c>
      <c r="AN14">
        <v>166690</v>
      </c>
      <c r="AO14">
        <v>341475</v>
      </c>
      <c r="AP14">
        <v>75</v>
      </c>
      <c r="AQ14">
        <v>80</v>
      </c>
      <c r="AR14">
        <v>77</v>
      </c>
      <c r="AS14" t="s">
        <v>206</v>
      </c>
      <c r="AT14" t="s">
        <v>206</v>
      </c>
      <c r="AU14" t="s">
        <v>206</v>
      </c>
      <c r="AV14" t="s">
        <v>206</v>
      </c>
      <c r="AW14" t="s">
        <v>206</v>
      </c>
      <c r="AX14" t="s">
        <v>206</v>
      </c>
      <c r="AY14">
        <v>209006</v>
      </c>
      <c r="AZ14">
        <v>199693</v>
      </c>
      <c r="BA14">
        <v>408699</v>
      </c>
      <c r="BB14">
        <v>76</v>
      </c>
      <c r="BC14">
        <v>85</v>
      </c>
      <c r="BD14">
        <v>80</v>
      </c>
      <c r="BE14">
        <v>209010</v>
      </c>
      <c r="BF14">
        <v>199704</v>
      </c>
      <c r="BG14">
        <v>408714</v>
      </c>
      <c r="BH14">
        <v>80</v>
      </c>
      <c r="BI14">
        <v>80</v>
      </c>
      <c r="BJ14">
        <v>80</v>
      </c>
      <c r="BK14">
        <v>208987</v>
      </c>
      <c r="BL14">
        <v>199681</v>
      </c>
      <c r="BM14">
        <v>408668</v>
      </c>
      <c r="BN14">
        <v>71</v>
      </c>
      <c r="BO14">
        <v>76</v>
      </c>
      <c r="BP14">
        <v>74</v>
      </c>
      <c r="BQ14" t="s">
        <v>206</v>
      </c>
      <c r="BR14" t="s">
        <v>206</v>
      </c>
      <c r="BS14" t="s">
        <v>206</v>
      </c>
      <c r="BT14" t="s">
        <v>206</v>
      </c>
      <c r="BU14" t="s">
        <v>206</v>
      </c>
      <c r="BV14" t="s">
        <v>206</v>
      </c>
    </row>
    <row r="15" spans="2:74" ht="12.75">
      <c r="B15" t="s">
        <v>7</v>
      </c>
      <c r="C15">
        <v>24505</v>
      </c>
      <c r="D15">
        <v>23793</v>
      </c>
      <c r="E15">
        <v>48298</v>
      </c>
      <c r="F15">
        <v>56</v>
      </c>
      <c r="G15">
        <v>69</v>
      </c>
      <c r="H15">
        <v>62</v>
      </c>
      <c r="I15">
        <v>24501</v>
      </c>
      <c r="J15">
        <v>23793</v>
      </c>
      <c r="K15">
        <v>48294</v>
      </c>
      <c r="L15">
        <v>65</v>
      </c>
      <c r="M15">
        <v>64</v>
      </c>
      <c r="N15">
        <v>64</v>
      </c>
      <c r="O15">
        <v>24499</v>
      </c>
      <c r="P15">
        <v>23790</v>
      </c>
      <c r="Q15">
        <v>48289</v>
      </c>
      <c r="R15">
        <v>50</v>
      </c>
      <c r="S15">
        <v>57</v>
      </c>
      <c r="T15">
        <v>53</v>
      </c>
      <c r="U15" t="s">
        <v>206</v>
      </c>
      <c r="V15" t="s">
        <v>206</v>
      </c>
      <c r="W15" t="s">
        <v>206</v>
      </c>
      <c r="X15" t="s">
        <v>206</v>
      </c>
      <c r="Y15" t="s">
        <v>206</v>
      </c>
      <c r="Z15" t="s">
        <v>206</v>
      </c>
      <c r="AA15">
        <v>146154</v>
      </c>
      <c r="AB15">
        <v>139353</v>
      </c>
      <c r="AC15">
        <v>285507</v>
      </c>
      <c r="AD15">
        <v>79</v>
      </c>
      <c r="AE15">
        <v>88</v>
      </c>
      <c r="AF15">
        <v>84</v>
      </c>
      <c r="AG15">
        <v>146155</v>
      </c>
      <c r="AH15">
        <v>139357</v>
      </c>
      <c r="AI15">
        <v>285512</v>
      </c>
      <c r="AJ15">
        <v>83</v>
      </c>
      <c r="AK15">
        <v>83</v>
      </c>
      <c r="AL15">
        <v>83</v>
      </c>
      <c r="AM15">
        <v>146143</v>
      </c>
      <c r="AN15">
        <v>139347</v>
      </c>
      <c r="AO15">
        <v>285490</v>
      </c>
      <c r="AP15">
        <v>75</v>
      </c>
      <c r="AQ15">
        <v>80</v>
      </c>
      <c r="AR15">
        <v>77</v>
      </c>
      <c r="AS15" t="s">
        <v>206</v>
      </c>
      <c r="AT15" t="s">
        <v>206</v>
      </c>
      <c r="AU15" t="s">
        <v>206</v>
      </c>
      <c r="AV15" t="s">
        <v>206</v>
      </c>
      <c r="AW15" t="s">
        <v>206</v>
      </c>
      <c r="AX15" t="s">
        <v>206</v>
      </c>
      <c r="AY15">
        <v>170659</v>
      </c>
      <c r="AZ15">
        <v>163146</v>
      </c>
      <c r="BA15">
        <v>333805</v>
      </c>
      <c r="BB15">
        <v>76</v>
      </c>
      <c r="BC15">
        <v>85</v>
      </c>
      <c r="BD15">
        <v>81</v>
      </c>
      <c r="BE15">
        <v>170656</v>
      </c>
      <c r="BF15">
        <v>163150</v>
      </c>
      <c r="BG15">
        <v>333806</v>
      </c>
      <c r="BH15">
        <v>81</v>
      </c>
      <c r="BI15">
        <v>80</v>
      </c>
      <c r="BJ15">
        <v>80</v>
      </c>
      <c r="BK15">
        <v>170642</v>
      </c>
      <c r="BL15">
        <v>163137</v>
      </c>
      <c r="BM15">
        <v>333779</v>
      </c>
      <c r="BN15">
        <v>71</v>
      </c>
      <c r="BO15">
        <v>76</v>
      </c>
      <c r="BP15">
        <v>74</v>
      </c>
      <c r="BQ15" t="s">
        <v>206</v>
      </c>
      <c r="BR15" t="s">
        <v>206</v>
      </c>
      <c r="BS15" t="s">
        <v>206</v>
      </c>
      <c r="BT15" t="s">
        <v>206</v>
      </c>
      <c r="BU15" t="s">
        <v>206</v>
      </c>
      <c r="BV15" t="s">
        <v>206</v>
      </c>
    </row>
    <row r="16" spans="2:74" ht="12.75">
      <c r="B16" t="s">
        <v>59</v>
      </c>
      <c r="C16">
        <v>23112</v>
      </c>
      <c r="D16">
        <v>22463</v>
      </c>
      <c r="E16">
        <v>45575</v>
      </c>
      <c r="F16">
        <v>56</v>
      </c>
      <c r="G16">
        <v>69</v>
      </c>
      <c r="H16">
        <v>62</v>
      </c>
      <c r="I16">
        <v>23108</v>
      </c>
      <c r="J16">
        <v>22463</v>
      </c>
      <c r="K16">
        <v>45571</v>
      </c>
      <c r="L16">
        <v>65</v>
      </c>
      <c r="M16">
        <v>64</v>
      </c>
      <c r="N16">
        <v>64</v>
      </c>
      <c r="O16">
        <v>23106</v>
      </c>
      <c r="P16">
        <v>22460</v>
      </c>
      <c r="Q16">
        <v>45566</v>
      </c>
      <c r="R16">
        <v>50</v>
      </c>
      <c r="S16">
        <v>57</v>
      </c>
      <c r="T16">
        <v>54</v>
      </c>
      <c r="U16" t="s">
        <v>206</v>
      </c>
      <c r="V16" t="s">
        <v>206</v>
      </c>
      <c r="W16" t="s">
        <v>206</v>
      </c>
      <c r="X16" t="s">
        <v>206</v>
      </c>
      <c r="Y16" t="s">
        <v>206</v>
      </c>
      <c r="Z16" t="s">
        <v>206</v>
      </c>
      <c r="AA16">
        <v>139070</v>
      </c>
      <c r="AB16">
        <v>132641</v>
      </c>
      <c r="AC16">
        <v>271711</v>
      </c>
      <c r="AD16">
        <v>80</v>
      </c>
      <c r="AE16">
        <v>89</v>
      </c>
      <c r="AF16">
        <v>84</v>
      </c>
      <c r="AG16">
        <v>139073</v>
      </c>
      <c r="AH16">
        <v>132648</v>
      </c>
      <c r="AI16">
        <v>271721</v>
      </c>
      <c r="AJ16">
        <v>84</v>
      </c>
      <c r="AK16">
        <v>83</v>
      </c>
      <c r="AL16">
        <v>83</v>
      </c>
      <c r="AM16">
        <v>139062</v>
      </c>
      <c r="AN16">
        <v>132638</v>
      </c>
      <c r="AO16">
        <v>271700</v>
      </c>
      <c r="AP16">
        <v>75</v>
      </c>
      <c r="AQ16">
        <v>80</v>
      </c>
      <c r="AR16">
        <v>78</v>
      </c>
      <c r="AS16" t="s">
        <v>206</v>
      </c>
      <c r="AT16" t="s">
        <v>206</v>
      </c>
      <c r="AU16" t="s">
        <v>206</v>
      </c>
      <c r="AV16" t="s">
        <v>206</v>
      </c>
      <c r="AW16" t="s">
        <v>206</v>
      </c>
      <c r="AX16" t="s">
        <v>206</v>
      </c>
      <c r="AY16">
        <v>162182</v>
      </c>
      <c r="AZ16">
        <v>155104</v>
      </c>
      <c r="BA16">
        <v>317286</v>
      </c>
      <c r="BB16">
        <v>77</v>
      </c>
      <c r="BC16">
        <v>86</v>
      </c>
      <c r="BD16">
        <v>81</v>
      </c>
      <c r="BE16">
        <v>162181</v>
      </c>
      <c r="BF16">
        <v>155111</v>
      </c>
      <c r="BG16">
        <v>317292</v>
      </c>
      <c r="BH16">
        <v>81</v>
      </c>
      <c r="BI16">
        <v>80</v>
      </c>
      <c r="BJ16">
        <v>81</v>
      </c>
      <c r="BK16">
        <v>162168</v>
      </c>
      <c r="BL16">
        <v>155098</v>
      </c>
      <c r="BM16">
        <v>317266</v>
      </c>
      <c r="BN16">
        <v>72</v>
      </c>
      <c r="BO16">
        <v>77</v>
      </c>
      <c r="BP16">
        <v>74</v>
      </c>
      <c r="BQ16" t="s">
        <v>206</v>
      </c>
      <c r="BR16" t="s">
        <v>206</v>
      </c>
      <c r="BS16" t="s">
        <v>206</v>
      </c>
      <c r="BT16" t="s">
        <v>206</v>
      </c>
      <c r="BU16" t="s">
        <v>206</v>
      </c>
      <c r="BV16" t="s">
        <v>206</v>
      </c>
    </row>
    <row r="17" spans="2:74" ht="12.75">
      <c r="B17" t="s">
        <v>60</v>
      </c>
      <c r="C17">
        <v>116</v>
      </c>
      <c r="D17">
        <v>120</v>
      </c>
      <c r="E17">
        <v>236</v>
      </c>
      <c r="F17">
        <v>51</v>
      </c>
      <c r="G17">
        <v>76</v>
      </c>
      <c r="H17">
        <v>64</v>
      </c>
      <c r="I17">
        <v>116</v>
      </c>
      <c r="J17">
        <v>120</v>
      </c>
      <c r="K17">
        <v>236</v>
      </c>
      <c r="L17">
        <v>62</v>
      </c>
      <c r="M17">
        <v>71</v>
      </c>
      <c r="N17">
        <v>67</v>
      </c>
      <c r="O17">
        <v>116</v>
      </c>
      <c r="P17">
        <v>120</v>
      </c>
      <c r="Q17">
        <v>236</v>
      </c>
      <c r="R17">
        <v>48</v>
      </c>
      <c r="S17">
        <v>65</v>
      </c>
      <c r="T17">
        <v>57</v>
      </c>
      <c r="U17" t="s">
        <v>206</v>
      </c>
      <c r="V17" t="s">
        <v>206</v>
      </c>
      <c r="W17" t="s">
        <v>206</v>
      </c>
      <c r="X17" t="s">
        <v>206</v>
      </c>
      <c r="Y17" t="s">
        <v>206</v>
      </c>
      <c r="Z17" t="s">
        <v>206</v>
      </c>
      <c r="AA17">
        <v>598</v>
      </c>
      <c r="AB17">
        <v>619</v>
      </c>
      <c r="AC17">
        <v>1217</v>
      </c>
      <c r="AD17">
        <v>86</v>
      </c>
      <c r="AE17">
        <v>93</v>
      </c>
      <c r="AF17">
        <v>89</v>
      </c>
      <c r="AG17">
        <v>599</v>
      </c>
      <c r="AH17">
        <v>619</v>
      </c>
      <c r="AI17">
        <v>1218</v>
      </c>
      <c r="AJ17">
        <v>88</v>
      </c>
      <c r="AK17">
        <v>87</v>
      </c>
      <c r="AL17">
        <v>88</v>
      </c>
      <c r="AM17">
        <v>598</v>
      </c>
      <c r="AN17">
        <v>619</v>
      </c>
      <c r="AO17">
        <v>1217</v>
      </c>
      <c r="AP17">
        <v>81</v>
      </c>
      <c r="AQ17">
        <v>86</v>
      </c>
      <c r="AR17">
        <v>84</v>
      </c>
      <c r="AS17" t="s">
        <v>206</v>
      </c>
      <c r="AT17" t="s">
        <v>206</v>
      </c>
      <c r="AU17" t="s">
        <v>206</v>
      </c>
      <c r="AV17" t="s">
        <v>206</v>
      </c>
      <c r="AW17" t="s">
        <v>206</v>
      </c>
      <c r="AX17" t="s">
        <v>206</v>
      </c>
      <c r="AY17">
        <v>714</v>
      </c>
      <c r="AZ17">
        <v>739</v>
      </c>
      <c r="BA17">
        <v>1453</v>
      </c>
      <c r="BB17">
        <v>80</v>
      </c>
      <c r="BC17">
        <v>90</v>
      </c>
      <c r="BD17">
        <v>85</v>
      </c>
      <c r="BE17">
        <v>715</v>
      </c>
      <c r="BF17">
        <v>739</v>
      </c>
      <c r="BG17">
        <v>1454</v>
      </c>
      <c r="BH17">
        <v>84</v>
      </c>
      <c r="BI17">
        <v>85</v>
      </c>
      <c r="BJ17">
        <v>84</v>
      </c>
      <c r="BK17">
        <v>714</v>
      </c>
      <c r="BL17">
        <v>739</v>
      </c>
      <c r="BM17">
        <v>1453</v>
      </c>
      <c r="BN17">
        <v>76</v>
      </c>
      <c r="BO17">
        <v>83</v>
      </c>
      <c r="BP17">
        <v>79</v>
      </c>
      <c r="BQ17" t="s">
        <v>206</v>
      </c>
      <c r="BR17" t="s">
        <v>206</v>
      </c>
      <c r="BS17" t="s">
        <v>206</v>
      </c>
      <c r="BT17" t="s">
        <v>206</v>
      </c>
      <c r="BU17" t="s">
        <v>206</v>
      </c>
      <c r="BV17" t="s">
        <v>206</v>
      </c>
    </row>
    <row r="18" spans="2:74" ht="12.75">
      <c r="B18" t="s">
        <v>61</v>
      </c>
      <c r="C18">
        <v>98</v>
      </c>
      <c r="D18">
        <v>74</v>
      </c>
      <c r="E18">
        <v>172</v>
      </c>
      <c r="F18">
        <v>27</v>
      </c>
      <c r="G18">
        <v>50</v>
      </c>
      <c r="H18">
        <v>37</v>
      </c>
      <c r="I18">
        <v>98</v>
      </c>
      <c r="J18">
        <v>74</v>
      </c>
      <c r="K18">
        <v>172</v>
      </c>
      <c r="L18">
        <v>40</v>
      </c>
      <c r="M18">
        <v>46</v>
      </c>
      <c r="N18">
        <v>42</v>
      </c>
      <c r="O18">
        <v>98</v>
      </c>
      <c r="P18">
        <v>74</v>
      </c>
      <c r="Q18">
        <v>172</v>
      </c>
      <c r="R18">
        <v>21</v>
      </c>
      <c r="S18">
        <v>38</v>
      </c>
      <c r="T18">
        <v>28</v>
      </c>
      <c r="U18" t="s">
        <v>206</v>
      </c>
      <c r="V18" t="s">
        <v>206</v>
      </c>
      <c r="W18" t="s">
        <v>206</v>
      </c>
      <c r="X18" t="s">
        <v>206</v>
      </c>
      <c r="Y18" t="s">
        <v>206</v>
      </c>
      <c r="Z18" t="s">
        <v>206</v>
      </c>
      <c r="AA18">
        <v>57</v>
      </c>
      <c r="AB18">
        <v>46</v>
      </c>
      <c r="AC18">
        <v>103</v>
      </c>
      <c r="AD18">
        <v>18</v>
      </c>
      <c r="AE18">
        <v>41</v>
      </c>
      <c r="AF18">
        <v>28</v>
      </c>
      <c r="AG18">
        <v>56</v>
      </c>
      <c r="AH18">
        <v>46</v>
      </c>
      <c r="AI18">
        <v>102</v>
      </c>
      <c r="AJ18">
        <v>32</v>
      </c>
      <c r="AK18">
        <v>30</v>
      </c>
      <c r="AL18">
        <v>31</v>
      </c>
      <c r="AM18">
        <v>56</v>
      </c>
      <c r="AN18">
        <v>46</v>
      </c>
      <c r="AO18">
        <v>102</v>
      </c>
      <c r="AP18">
        <v>16</v>
      </c>
      <c r="AQ18">
        <v>30</v>
      </c>
      <c r="AR18">
        <v>23</v>
      </c>
      <c r="AS18" t="s">
        <v>206</v>
      </c>
      <c r="AT18" t="s">
        <v>206</v>
      </c>
      <c r="AU18" t="s">
        <v>206</v>
      </c>
      <c r="AV18" t="s">
        <v>206</v>
      </c>
      <c r="AW18" t="s">
        <v>206</v>
      </c>
      <c r="AX18" t="s">
        <v>206</v>
      </c>
      <c r="AY18">
        <v>155</v>
      </c>
      <c r="AZ18">
        <v>120</v>
      </c>
      <c r="BA18">
        <v>275</v>
      </c>
      <c r="BB18">
        <v>23</v>
      </c>
      <c r="BC18">
        <v>47</v>
      </c>
      <c r="BD18">
        <v>33</v>
      </c>
      <c r="BE18">
        <v>154</v>
      </c>
      <c r="BF18">
        <v>120</v>
      </c>
      <c r="BG18">
        <v>274</v>
      </c>
      <c r="BH18">
        <v>37</v>
      </c>
      <c r="BI18">
        <v>40</v>
      </c>
      <c r="BJ18">
        <v>38</v>
      </c>
      <c r="BK18">
        <v>154</v>
      </c>
      <c r="BL18">
        <v>120</v>
      </c>
      <c r="BM18">
        <v>274</v>
      </c>
      <c r="BN18">
        <v>19</v>
      </c>
      <c r="BO18">
        <v>35</v>
      </c>
      <c r="BP18">
        <v>26</v>
      </c>
      <c r="BQ18" t="s">
        <v>206</v>
      </c>
      <c r="BR18" t="s">
        <v>206</v>
      </c>
      <c r="BS18" t="s">
        <v>206</v>
      </c>
      <c r="BT18" t="s">
        <v>206</v>
      </c>
      <c r="BU18" t="s">
        <v>206</v>
      </c>
      <c r="BV18" t="s">
        <v>206</v>
      </c>
    </row>
    <row r="19" spans="2:74" ht="12.75">
      <c r="B19" s="144" t="s">
        <v>114</v>
      </c>
      <c r="C19">
        <v>167</v>
      </c>
      <c r="D19">
        <v>148</v>
      </c>
      <c r="E19">
        <v>315</v>
      </c>
      <c r="F19">
        <v>29</v>
      </c>
      <c r="G19">
        <v>38</v>
      </c>
      <c r="H19">
        <v>33</v>
      </c>
      <c r="I19">
        <v>167</v>
      </c>
      <c r="J19">
        <v>148</v>
      </c>
      <c r="K19">
        <v>315</v>
      </c>
      <c r="L19">
        <v>41</v>
      </c>
      <c r="M19">
        <v>26</v>
      </c>
      <c r="N19">
        <v>34</v>
      </c>
      <c r="O19">
        <v>167</v>
      </c>
      <c r="P19">
        <v>148</v>
      </c>
      <c r="Q19">
        <v>315</v>
      </c>
      <c r="R19">
        <v>25</v>
      </c>
      <c r="S19">
        <v>21</v>
      </c>
      <c r="T19">
        <v>23</v>
      </c>
      <c r="U19" t="s">
        <v>206</v>
      </c>
      <c r="V19" t="s">
        <v>206</v>
      </c>
      <c r="W19" t="s">
        <v>206</v>
      </c>
      <c r="X19" t="s">
        <v>206</v>
      </c>
      <c r="Y19" t="s">
        <v>206</v>
      </c>
      <c r="Z19" t="s">
        <v>206</v>
      </c>
      <c r="AA19">
        <v>248</v>
      </c>
      <c r="AB19">
        <v>242</v>
      </c>
      <c r="AC19">
        <v>490</v>
      </c>
      <c r="AD19">
        <v>25</v>
      </c>
      <c r="AE19">
        <v>35</v>
      </c>
      <c r="AF19">
        <v>30</v>
      </c>
      <c r="AG19">
        <v>247</v>
      </c>
      <c r="AH19">
        <v>239</v>
      </c>
      <c r="AI19">
        <v>486</v>
      </c>
      <c r="AJ19">
        <v>31</v>
      </c>
      <c r="AK19">
        <v>28</v>
      </c>
      <c r="AL19">
        <v>30</v>
      </c>
      <c r="AM19">
        <v>247</v>
      </c>
      <c r="AN19">
        <v>239</v>
      </c>
      <c r="AO19">
        <v>486</v>
      </c>
      <c r="AP19">
        <v>22</v>
      </c>
      <c r="AQ19">
        <v>23</v>
      </c>
      <c r="AR19">
        <v>23</v>
      </c>
      <c r="AS19" t="s">
        <v>206</v>
      </c>
      <c r="AT19" t="s">
        <v>206</v>
      </c>
      <c r="AU19" t="s">
        <v>206</v>
      </c>
      <c r="AV19" t="s">
        <v>206</v>
      </c>
      <c r="AW19" t="s">
        <v>206</v>
      </c>
      <c r="AX19" t="s">
        <v>206</v>
      </c>
      <c r="AY19">
        <v>415</v>
      </c>
      <c r="AZ19">
        <v>390</v>
      </c>
      <c r="BA19">
        <v>805</v>
      </c>
      <c r="BB19">
        <v>27</v>
      </c>
      <c r="BC19">
        <v>36</v>
      </c>
      <c r="BD19">
        <v>31</v>
      </c>
      <c r="BE19">
        <v>414</v>
      </c>
      <c r="BF19">
        <v>387</v>
      </c>
      <c r="BG19">
        <v>801</v>
      </c>
      <c r="BH19">
        <v>35</v>
      </c>
      <c r="BI19">
        <v>27</v>
      </c>
      <c r="BJ19">
        <v>31</v>
      </c>
      <c r="BK19">
        <v>414</v>
      </c>
      <c r="BL19">
        <v>387</v>
      </c>
      <c r="BM19">
        <v>801</v>
      </c>
      <c r="BN19">
        <v>23</v>
      </c>
      <c r="BO19">
        <v>22</v>
      </c>
      <c r="BP19">
        <v>23</v>
      </c>
      <c r="BQ19" t="s">
        <v>206</v>
      </c>
      <c r="BR19" t="s">
        <v>206</v>
      </c>
      <c r="BS19" t="s">
        <v>206</v>
      </c>
      <c r="BT19" t="s">
        <v>206</v>
      </c>
      <c r="BU19" t="s">
        <v>206</v>
      </c>
      <c r="BV19" t="s">
        <v>206</v>
      </c>
    </row>
    <row r="20" spans="2:74" ht="12.75">
      <c r="B20" t="s">
        <v>107</v>
      </c>
      <c r="C20">
        <v>1012</v>
      </c>
      <c r="D20">
        <v>988</v>
      </c>
      <c r="E20">
        <v>2000</v>
      </c>
      <c r="F20">
        <v>60</v>
      </c>
      <c r="G20">
        <v>73</v>
      </c>
      <c r="H20">
        <v>66</v>
      </c>
      <c r="I20">
        <v>1012</v>
      </c>
      <c r="J20">
        <v>988</v>
      </c>
      <c r="K20">
        <v>2000</v>
      </c>
      <c r="L20">
        <v>70</v>
      </c>
      <c r="M20">
        <v>67</v>
      </c>
      <c r="N20">
        <v>69</v>
      </c>
      <c r="O20">
        <v>1012</v>
      </c>
      <c r="P20">
        <v>988</v>
      </c>
      <c r="Q20">
        <v>2000</v>
      </c>
      <c r="R20">
        <v>56</v>
      </c>
      <c r="S20">
        <v>61</v>
      </c>
      <c r="T20">
        <v>59</v>
      </c>
      <c r="U20" t="s">
        <v>206</v>
      </c>
      <c r="V20" t="s">
        <v>206</v>
      </c>
      <c r="W20" t="s">
        <v>206</v>
      </c>
      <c r="X20" t="s">
        <v>206</v>
      </c>
      <c r="Y20" t="s">
        <v>206</v>
      </c>
      <c r="Z20" t="s">
        <v>206</v>
      </c>
      <c r="AA20">
        <v>6181</v>
      </c>
      <c r="AB20">
        <v>5805</v>
      </c>
      <c r="AC20">
        <v>11986</v>
      </c>
      <c r="AD20">
        <v>70</v>
      </c>
      <c r="AE20">
        <v>78</v>
      </c>
      <c r="AF20">
        <v>74</v>
      </c>
      <c r="AG20">
        <v>6180</v>
      </c>
      <c r="AH20">
        <v>5805</v>
      </c>
      <c r="AI20">
        <v>11985</v>
      </c>
      <c r="AJ20">
        <v>80</v>
      </c>
      <c r="AK20">
        <v>78</v>
      </c>
      <c r="AL20">
        <v>79</v>
      </c>
      <c r="AM20">
        <v>6180</v>
      </c>
      <c r="AN20">
        <v>5805</v>
      </c>
      <c r="AO20">
        <v>11985</v>
      </c>
      <c r="AP20">
        <v>67</v>
      </c>
      <c r="AQ20">
        <v>71</v>
      </c>
      <c r="AR20">
        <v>69</v>
      </c>
      <c r="AS20" t="s">
        <v>206</v>
      </c>
      <c r="AT20" t="s">
        <v>206</v>
      </c>
      <c r="AU20" t="s">
        <v>206</v>
      </c>
      <c r="AV20" t="s">
        <v>206</v>
      </c>
      <c r="AW20" t="s">
        <v>206</v>
      </c>
      <c r="AX20" t="s">
        <v>206</v>
      </c>
      <c r="AY20">
        <v>7193</v>
      </c>
      <c r="AZ20">
        <v>6793</v>
      </c>
      <c r="BA20">
        <v>13986</v>
      </c>
      <c r="BB20">
        <v>69</v>
      </c>
      <c r="BC20">
        <v>78</v>
      </c>
      <c r="BD20">
        <v>73</v>
      </c>
      <c r="BE20">
        <v>7192</v>
      </c>
      <c r="BF20">
        <v>6793</v>
      </c>
      <c r="BG20">
        <v>13985</v>
      </c>
      <c r="BH20">
        <v>78</v>
      </c>
      <c r="BI20">
        <v>76</v>
      </c>
      <c r="BJ20">
        <v>77</v>
      </c>
      <c r="BK20">
        <v>7192</v>
      </c>
      <c r="BL20">
        <v>6793</v>
      </c>
      <c r="BM20">
        <v>13985</v>
      </c>
      <c r="BN20">
        <v>65</v>
      </c>
      <c r="BO20">
        <v>70</v>
      </c>
      <c r="BP20">
        <v>68</v>
      </c>
      <c r="BQ20" t="s">
        <v>206</v>
      </c>
      <c r="BR20" t="s">
        <v>206</v>
      </c>
      <c r="BS20" t="s">
        <v>206</v>
      </c>
      <c r="BT20" t="s">
        <v>206</v>
      </c>
      <c r="BU20" t="s">
        <v>206</v>
      </c>
      <c r="BV20" t="s">
        <v>206</v>
      </c>
    </row>
    <row r="21" spans="2:74" ht="12.75">
      <c r="B21" t="s">
        <v>12</v>
      </c>
      <c r="C21">
        <v>1898</v>
      </c>
      <c r="D21">
        <v>1922</v>
      </c>
      <c r="E21">
        <v>3820</v>
      </c>
      <c r="F21">
        <v>64</v>
      </c>
      <c r="G21">
        <v>77</v>
      </c>
      <c r="H21">
        <v>71</v>
      </c>
      <c r="I21">
        <v>1900</v>
      </c>
      <c r="J21">
        <v>1924</v>
      </c>
      <c r="K21">
        <v>3824</v>
      </c>
      <c r="L21">
        <v>70</v>
      </c>
      <c r="M21">
        <v>69</v>
      </c>
      <c r="N21">
        <v>70</v>
      </c>
      <c r="O21">
        <v>1898</v>
      </c>
      <c r="P21">
        <v>1922</v>
      </c>
      <c r="Q21">
        <v>3820</v>
      </c>
      <c r="R21">
        <v>58</v>
      </c>
      <c r="S21">
        <v>65</v>
      </c>
      <c r="T21">
        <v>61</v>
      </c>
      <c r="U21" t="s">
        <v>206</v>
      </c>
      <c r="V21" t="s">
        <v>206</v>
      </c>
      <c r="W21" t="s">
        <v>206</v>
      </c>
      <c r="X21" t="s">
        <v>206</v>
      </c>
      <c r="Y21" t="s">
        <v>206</v>
      </c>
      <c r="Z21" t="s">
        <v>206</v>
      </c>
      <c r="AA21">
        <v>6140</v>
      </c>
      <c r="AB21">
        <v>5856</v>
      </c>
      <c r="AC21">
        <v>11996</v>
      </c>
      <c r="AD21">
        <v>83</v>
      </c>
      <c r="AE21">
        <v>91</v>
      </c>
      <c r="AF21">
        <v>87</v>
      </c>
      <c r="AG21">
        <v>6141</v>
      </c>
      <c r="AH21">
        <v>5857</v>
      </c>
      <c r="AI21">
        <v>11998</v>
      </c>
      <c r="AJ21">
        <v>84</v>
      </c>
      <c r="AK21">
        <v>84</v>
      </c>
      <c r="AL21">
        <v>84</v>
      </c>
      <c r="AM21">
        <v>6140</v>
      </c>
      <c r="AN21">
        <v>5856</v>
      </c>
      <c r="AO21">
        <v>11996</v>
      </c>
      <c r="AP21">
        <v>78</v>
      </c>
      <c r="AQ21">
        <v>82</v>
      </c>
      <c r="AR21">
        <v>80</v>
      </c>
      <c r="AS21" t="s">
        <v>206</v>
      </c>
      <c r="AT21" t="s">
        <v>206</v>
      </c>
      <c r="AU21" t="s">
        <v>206</v>
      </c>
      <c r="AV21" t="s">
        <v>206</v>
      </c>
      <c r="AW21" t="s">
        <v>206</v>
      </c>
      <c r="AX21" t="s">
        <v>206</v>
      </c>
      <c r="AY21">
        <v>8038</v>
      </c>
      <c r="AZ21">
        <v>7778</v>
      </c>
      <c r="BA21">
        <v>15816</v>
      </c>
      <c r="BB21">
        <v>79</v>
      </c>
      <c r="BC21">
        <v>87</v>
      </c>
      <c r="BD21">
        <v>83</v>
      </c>
      <c r="BE21">
        <v>8041</v>
      </c>
      <c r="BF21">
        <v>7781</v>
      </c>
      <c r="BG21">
        <v>15822</v>
      </c>
      <c r="BH21">
        <v>81</v>
      </c>
      <c r="BI21">
        <v>81</v>
      </c>
      <c r="BJ21">
        <v>81</v>
      </c>
      <c r="BK21">
        <v>8038</v>
      </c>
      <c r="BL21">
        <v>7778</v>
      </c>
      <c r="BM21">
        <v>15816</v>
      </c>
      <c r="BN21">
        <v>73</v>
      </c>
      <c r="BO21">
        <v>78</v>
      </c>
      <c r="BP21">
        <v>75</v>
      </c>
      <c r="BQ21" t="s">
        <v>206</v>
      </c>
      <c r="BR21" t="s">
        <v>206</v>
      </c>
      <c r="BS21" t="s">
        <v>206</v>
      </c>
      <c r="BT21" t="s">
        <v>206</v>
      </c>
      <c r="BU21" t="s">
        <v>206</v>
      </c>
      <c r="BV21" t="s">
        <v>206</v>
      </c>
    </row>
    <row r="22" spans="2:74" ht="12.75">
      <c r="B22" t="s">
        <v>62</v>
      </c>
      <c r="C22">
        <v>775</v>
      </c>
      <c r="D22">
        <v>783</v>
      </c>
      <c r="E22">
        <v>1558</v>
      </c>
      <c r="F22">
        <v>62</v>
      </c>
      <c r="G22">
        <v>74</v>
      </c>
      <c r="H22">
        <v>68</v>
      </c>
      <c r="I22">
        <v>776</v>
      </c>
      <c r="J22">
        <v>785</v>
      </c>
      <c r="K22">
        <v>1561</v>
      </c>
      <c r="L22">
        <v>69</v>
      </c>
      <c r="M22">
        <v>69</v>
      </c>
      <c r="N22">
        <v>69</v>
      </c>
      <c r="O22">
        <v>775</v>
      </c>
      <c r="P22">
        <v>783</v>
      </c>
      <c r="Q22">
        <v>1558</v>
      </c>
      <c r="R22">
        <v>56</v>
      </c>
      <c r="S22">
        <v>64</v>
      </c>
      <c r="T22">
        <v>60</v>
      </c>
      <c r="U22" t="s">
        <v>206</v>
      </c>
      <c r="V22" t="s">
        <v>206</v>
      </c>
      <c r="W22" t="s">
        <v>206</v>
      </c>
      <c r="X22" t="s">
        <v>206</v>
      </c>
      <c r="Y22" t="s">
        <v>206</v>
      </c>
      <c r="Z22" t="s">
        <v>206</v>
      </c>
      <c r="AA22">
        <v>1820</v>
      </c>
      <c r="AB22">
        <v>1796</v>
      </c>
      <c r="AC22">
        <v>3616</v>
      </c>
      <c r="AD22">
        <v>81</v>
      </c>
      <c r="AE22">
        <v>89</v>
      </c>
      <c r="AF22">
        <v>85</v>
      </c>
      <c r="AG22">
        <v>1821</v>
      </c>
      <c r="AH22">
        <v>1796</v>
      </c>
      <c r="AI22">
        <v>3617</v>
      </c>
      <c r="AJ22">
        <v>82</v>
      </c>
      <c r="AK22">
        <v>82</v>
      </c>
      <c r="AL22">
        <v>82</v>
      </c>
      <c r="AM22">
        <v>1820</v>
      </c>
      <c r="AN22">
        <v>1796</v>
      </c>
      <c r="AO22">
        <v>3616</v>
      </c>
      <c r="AP22">
        <v>75</v>
      </c>
      <c r="AQ22">
        <v>79</v>
      </c>
      <c r="AR22">
        <v>77</v>
      </c>
      <c r="AS22" t="s">
        <v>206</v>
      </c>
      <c r="AT22" t="s">
        <v>206</v>
      </c>
      <c r="AU22" t="s">
        <v>206</v>
      </c>
      <c r="AV22" t="s">
        <v>206</v>
      </c>
      <c r="AW22" t="s">
        <v>206</v>
      </c>
      <c r="AX22" t="s">
        <v>206</v>
      </c>
      <c r="AY22">
        <v>2595</v>
      </c>
      <c r="AZ22">
        <v>2579</v>
      </c>
      <c r="BA22">
        <v>5174</v>
      </c>
      <c r="BB22">
        <v>75</v>
      </c>
      <c r="BC22">
        <v>84</v>
      </c>
      <c r="BD22">
        <v>80</v>
      </c>
      <c r="BE22">
        <v>2597</v>
      </c>
      <c r="BF22">
        <v>2581</v>
      </c>
      <c r="BG22">
        <v>5178</v>
      </c>
      <c r="BH22">
        <v>78</v>
      </c>
      <c r="BI22">
        <v>78</v>
      </c>
      <c r="BJ22">
        <v>78</v>
      </c>
      <c r="BK22">
        <v>2595</v>
      </c>
      <c r="BL22">
        <v>2579</v>
      </c>
      <c r="BM22">
        <v>5174</v>
      </c>
      <c r="BN22">
        <v>69</v>
      </c>
      <c r="BO22">
        <v>74</v>
      </c>
      <c r="BP22">
        <v>72</v>
      </c>
      <c r="BQ22" t="s">
        <v>206</v>
      </c>
      <c r="BR22" t="s">
        <v>206</v>
      </c>
      <c r="BS22" t="s">
        <v>206</v>
      </c>
      <c r="BT22" t="s">
        <v>206</v>
      </c>
      <c r="BU22" t="s">
        <v>206</v>
      </c>
      <c r="BV22" t="s">
        <v>206</v>
      </c>
    </row>
    <row r="23" spans="2:74" ht="12.75">
      <c r="B23" t="s">
        <v>63</v>
      </c>
      <c r="C23">
        <v>220</v>
      </c>
      <c r="D23">
        <v>236</v>
      </c>
      <c r="E23">
        <v>456</v>
      </c>
      <c r="F23">
        <v>67</v>
      </c>
      <c r="G23">
        <v>82</v>
      </c>
      <c r="H23">
        <v>75</v>
      </c>
      <c r="I23">
        <v>220</v>
      </c>
      <c r="J23">
        <v>236</v>
      </c>
      <c r="K23">
        <v>456</v>
      </c>
      <c r="L23">
        <v>70</v>
      </c>
      <c r="M23">
        <v>72</v>
      </c>
      <c r="N23">
        <v>71</v>
      </c>
      <c r="O23">
        <v>220</v>
      </c>
      <c r="P23">
        <v>236</v>
      </c>
      <c r="Q23">
        <v>456</v>
      </c>
      <c r="R23">
        <v>60</v>
      </c>
      <c r="S23">
        <v>68</v>
      </c>
      <c r="T23">
        <v>64</v>
      </c>
      <c r="U23" t="s">
        <v>206</v>
      </c>
      <c r="V23" t="s">
        <v>206</v>
      </c>
      <c r="W23" t="s">
        <v>206</v>
      </c>
      <c r="X23" t="s">
        <v>206</v>
      </c>
      <c r="Y23" t="s">
        <v>206</v>
      </c>
      <c r="Z23" t="s">
        <v>206</v>
      </c>
      <c r="AA23">
        <v>616</v>
      </c>
      <c r="AB23">
        <v>628</v>
      </c>
      <c r="AC23">
        <v>1244</v>
      </c>
      <c r="AD23">
        <v>82</v>
      </c>
      <c r="AE23">
        <v>92</v>
      </c>
      <c r="AF23">
        <v>87</v>
      </c>
      <c r="AG23">
        <v>616</v>
      </c>
      <c r="AH23">
        <v>628</v>
      </c>
      <c r="AI23">
        <v>1244</v>
      </c>
      <c r="AJ23">
        <v>84</v>
      </c>
      <c r="AK23">
        <v>85</v>
      </c>
      <c r="AL23">
        <v>84</v>
      </c>
      <c r="AM23">
        <v>616</v>
      </c>
      <c r="AN23">
        <v>628</v>
      </c>
      <c r="AO23">
        <v>1244</v>
      </c>
      <c r="AP23">
        <v>76</v>
      </c>
      <c r="AQ23">
        <v>83</v>
      </c>
      <c r="AR23">
        <v>79</v>
      </c>
      <c r="AS23" t="s">
        <v>206</v>
      </c>
      <c r="AT23" t="s">
        <v>206</v>
      </c>
      <c r="AU23" t="s">
        <v>206</v>
      </c>
      <c r="AV23" t="s">
        <v>206</v>
      </c>
      <c r="AW23" t="s">
        <v>206</v>
      </c>
      <c r="AX23" t="s">
        <v>206</v>
      </c>
      <c r="AY23">
        <v>836</v>
      </c>
      <c r="AZ23">
        <v>864</v>
      </c>
      <c r="BA23">
        <v>1700</v>
      </c>
      <c r="BB23">
        <v>78</v>
      </c>
      <c r="BC23">
        <v>89</v>
      </c>
      <c r="BD23">
        <v>84</v>
      </c>
      <c r="BE23">
        <v>836</v>
      </c>
      <c r="BF23">
        <v>864</v>
      </c>
      <c r="BG23">
        <v>1700</v>
      </c>
      <c r="BH23">
        <v>80</v>
      </c>
      <c r="BI23">
        <v>81</v>
      </c>
      <c r="BJ23">
        <v>81</v>
      </c>
      <c r="BK23">
        <v>836</v>
      </c>
      <c r="BL23">
        <v>864</v>
      </c>
      <c r="BM23">
        <v>1700</v>
      </c>
      <c r="BN23">
        <v>72</v>
      </c>
      <c r="BO23">
        <v>79</v>
      </c>
      <c r="BP23">
        <v>75</v>
      </c>
      <c r="BQ23" t="s">
        <v>206</v>
      </c>
      <c r="BR23" t="s">
        <v>206</v>
      </c>
      <c r="BS23" t="s">
        <v>206</v>
      </c>
      <c r="BT23" t="s">
        <v>206</v>
      </c>
      <c r="BU23" t="s">
        <v>206</v>
      </c>
      <c r="BV23" t="s">
        <v>206</v>
      </c>
    </row>
    <row r="24" spans="2:74" ht="12.75">
      <c r="B24" t="s">
        <v>64</v>
      </c>
      <c r="C24">
        <v>298</v>
      </c>
      <c r="D24">
        <v>284</v>
      </c>
      <c r="E24">
        <v>582</v>
      </c>
      <c r="F24">
        <v>67</v>
      </c>
      <c r="G24">
        <v>79</v>
      </c>
      <c r="H24">
        <v>73</v>
      </c>
      <c r="I24">
        <v>298</v>
      </c>
      <c r="J24">
        <v>284</v>
      </c>
      <c r="K24">
        <v>582</v>
      </c>
      <c r="L24">
        <v>71</v>
      </c>
      <c r="M24">
        <v>65</v>
      </c>
      <c r="N24">
        <v>68</v>
      </c>
      <c r="O24">
        <v>298</v>
      </c>
      <c r="P24">
        <v>284</v>
      </c>
      <c r="Q24">
        <v>582</v>
      </c>
      <c r="R24">
        <v>59</v>
      </c>
      <c r="S24">
        <v>63</v>
      </c>
      <c r="T24">
        <v>61</v>
      </c>
      <c r="U24" t="s">
        <v>206</v>
      </c>
      <c r="V24" t="s">
        <v>206</v>
      </c>
      <c r="W24" t="s">
        <v>206</v>
      </c>
      <c r="X24" t="s">
        <v>206</v>
      </c>
      <c r="Y24" t="s">
        <v>206</v>
      </c>
      <c r="Z24" t="s">
        <v>206</v>
      </c>
      <c r="AA24">
        <v>1403</v>
      </c>
      <c r="AB24">
        <v>1313</v>
      </c>
      <c r="AC24">
        <v>2716</v>
      </c>
      <c r="AD24">
        <v>87</v>
      </c>
      <c r="AE24">
        <v>93</v>
      </c>
      <c r="AF24">
        <v>90</v>
      </c>
      <c r="AG24">
        <v>1403</v>
      </c>
      <c r="AH24">
        <v>1313</v>
      </c>
      <c r="AI24">
        <v>2716</v>
      </c>
      <c r="AJ24">
        <v>89</v>
      </c>
      <c r="AK24">
        <v>88</v>
      </c>
      <c r="AL24">
        <v>88</v>
      </c>
      <c r="AM24">
        <v>1403</v>
      </c>
      <c r="AN24">
        <v>1313</v>
      </c>
      <c r="AO24">
        <v>2716</v>
      </c>
      <c r="AP24">
        <v>83</v>
      </c>
      <c r="AQ24">
        <v>86</v>
      </c>
      <c r="AR24">
        <v>85</v>
      </c>
      <c r="AS24" t="s">
        <v>206</v>
      </c>
      <c r="AT24" t="s">
        <v>206</v>
      </c>
      <c r="AU24" t="s">
        <v>206</v>
      </c>
      <c r="AV24" t="s">
        <v>206</v>
      </c>
      <c r="AW24" t="s">
        <v>206</v>
      </c>
      <c r="AX24" t="s">
        <v>206</v>
      </c>
      <c r="AY24">
        <v>1701</v>
      </c>
      <c r="AZ24">
        <v>1597</v>
      </c>
      <c r="BA24">
        <v>3298</v>
      </c>
      <c r="BB24">
        <v>84</v>
      </c>
      <c r="BC24">
        <v>91</v>
      </c>
      <c r="BD24">
        <v>87</v>
      </c>
      <c r="BE24">
        <v>1701</v>
      </c>
      <c r="BF24">
        <v>1597</v>
      </c>
      <c r="BG24">
        <v>3298</v>
      </c>
      <c r="BH24">
        <v>86</v>
      </c>
      <c r="BI24">
        <v>84</v>
      </c>
      <c r="BJ24">
        <v>85</v>
      </c>
      <c r="BK24">
        <v>1701</v>
      </c>
      <c r="BL24">
        <v>1597</v>
      </c>
      <c r="BM24">
        <v>3298</v>
      </c>
      <c r="BN24">
        <v>79</v>
      </c>
      <c r="BO24">
        <v>82</v>
      </c>
      <c r="BP24">
        <v>81</v>
      </c>
      <c r="BQ24" t="s">
        <v>206</v>
      </c>
      <c r="BR24" t="s">
        <v>206</v>
      </c>
      <c r="BS24" t="s">
        <v>206</v>
      </c>
      <c r="BT24" t="s">
        <v>206</v>
      </c>
      <c r="BU24" t="s">
        <v>206</v>
      </c>
      <c r="BV24" t="s">
        <v>206</v>
      </c>
    </row>
    <row r="25" spans="2:74" ht="12.75">
      <c r="B25" t="s">
        <v>108</v>
      </c>
      <c r="C25">
        <v>605</v>
      </c>
      <c r="D25">
        <v>619</v>
      </c>
      <c r="E25">
        <v>1224</v>
      </c>
      <c r="F25">
        <v>64</v>
      </c>
      <c r="G25">
        <v>79</v>
      </c>
      <c r="H25">
        <v>72</v>
      </c>
      <c r="I25">
        <v>606</v>
      </c>
      <c r="J25">
        <v>619</v>
      </c>
      <c r="K25">
        <v>1225</v>
      </c>
      <c r="L25">
        <v>72</v>
      </c>
      <c r="M25">
        <v>69</v>
      </c>
      <c r="N25">
        <v>71</v>
      </c>
      <c r="O25">
        <v>605</v>
      </c>
      <c r="P25">
        <v>619</v>
      </c>
      <c r="Q25">
        <v>1224</v>
      </c>
      <c r="R25">
        <v>60</v>
      </c>
      <c r="S25">
        <v>65</v>
      </c>
      <c r="T25">
        <v>62</v>
      </c>
      <c r="U25" t="s">
        <v>206</v>
      </c>
      <c r="V25" t="s">
        <v>206</v>
      </c>
      <c r="W25" t="s">
        <v>206</v>
      </c>
      <c r="X25" t="s">
        <v>206</v>
      </c>
      <c r="Y25" t="s">
        <v>206</v>
      </c>
      <c r="Z25" t="s">
        <v>206</v>
      </c>
      <c r="AA25">
        <v>2301</v>
      </c>
      <c r="AB25">
        <v>2119</v>
      </c>
      <c r="AC25">
        <v>4420</v>
      </c>
      <c r="AD25">
        <v>83</v>
      </c>
      <c r="AE25">
        <v>90</v>
      </c>
      <c r="AF25">
        <v>87</v>
      </c>
      <c r="AG25">
        <v>2301</v>
      </c>
      <c r="AH25">
        <v>2120</v>
      </c>
      <c r="AI25">
        <v>4421</v>
      </c>
      <c r="AJ25">
        <v>84</v>
      </c>
      <c r="AK25">
        <v>85</v>
      </c>
      <c r="AL25">
        <v>84</v>
      </c>
      <c r="AM25">
        <v>2301</v>
      </c>
      <c r="AN25">
        <v>2119</v>
      </c>
      <c r="AO25">
        <v>4420</v>
      </c>
      <c r="AP25">
        <v>78</v>
      </c>
      <c r="AQ25">
        <v>82</v>
      </c>
      <c r="AR25">
        <v>80</v>
      </c>
      <c r="AS25" t="s">
        <v>206</v>
      </c>
      <c r="AT25" t="s">
        <v>206</v>
      </c>
      <c r="AU25" t="s">
        <v>206</v>
      </c>
      <c r="AV25" t="s">
        <v>206</v>
      </c>
      <c r="AW25" t="s">
        <v>206</v>
      </c>
      <c r="AX25" t="s">
        <v>206</v>
      </c>
      <c r="AY25">
        <v>2906</v>
      </c>
      <c r="AZ25">
        <v>2738</v>
      </c>
      <c r="BA25">
        <v>5644</v>
      </c>
      <c r="BB25">
        <v>79</v>
      </c>
      <c r="BC25">
        <v>88</v>
      </c>
      <c r="BD25">
        <v>83</v>
      </c>
      <c r="BE25">
        <v>2907</v>
      </c>
      <c r="BF25">
        <v>2739</v>
      </c>
      <c r="BG25">
        <v>5646</v>
      </c>
      <c r="BH25">
        <v>81</v>
      </c>
      <c r="BI25">
        <v>81</v>
      </c>
      <c r="BJ25">
        <v>81</v>
      </c>
      <c r="BK25">
        <v>2906</v>
      </c>
      <c r="BL25">
        <v>2738</v>
      </c>
      <c r="BM25">
        <v>5644</v>
      </c>
      <c r="BN25">
        <v>74</v>
      </c>
      <c r="BO25">
        <v>78</v>
      </c>
      <c r="BP25">
        <v>76</v>
      </c>
      <c r="BQ25" t="s">
        <v>206</v>
      </c>
      <c r="BR25" t="s">
        <v>206</v>
      </c>
      <c r="BS25" t="s">
        <v>206</v>
      </c>
      <c r="BT25" t="s">
        <v>206</v>
      </c>
      <c r="BU25" t="s">
        <v>206</v>
      </c>
      <c r="BV25" t="s">
        <v>206</v>
      </c>
    </row>
    <row r="26" spans="2:74" ht="12.75">
      <c r="B26" t="s">
        <v>17</v>
      </c>
      <c r="C26">
        <v>3165</v>
      </c>
      <c r="D26">
        <v>2964</v>
      </c>
      <c r="E26">
        <v>6129</v>
      </c>
      <c r="F26">
        <v>68</v>
      </c>
      <c r="G26">
        <v>77</v>
      </c>
      <c r="H26">
        <v>73</v>
      </c>
      <c r="I26">
        <v>3165</v>
      </c>
      <c r="J26">
        <v>2964</v>
      </c>
      <c r="K26">
        <v>6129</v>
      </c>
      <c r="L26">
        <v>74</v>
      </c>
      <c r="M26">
        <v>70</v>
      </c>
      <c r="N26">
        <v>72</v>
      </c>
      <c r="O26">
        <v>3165</v>
      </c>
      <c r="P26">
        <v>2964</v>
      </c>
      <c r="Q26">
        <v>6129</v>
      </c>
      <c r="R26">
        <v>63</v>
      </c>
      <c r="S26">
        <v>66</v>
      </c>
      <c r="T26">
        <v>64</v>
      </c>
      <c r="U26" t="s">
        <v>206</v>
      </c>
      <c r="V26" t="s">
        <v>206</v>
      </c>
      <c r="W26" t="s">
        <v>206</v>
      </c>
      <c r="X26" t="s">
        <v>206</v>
      </c>
      <c r="Y26" t="s">
        <v>206</v>
      </c>
      <c r="Z26" t="s">
        <v>206</v>
      </c>
      <c r="AA26">
        <v>12589</v>
      </c>
      <c r="AB26">
        <v>11752</v>
      </c>
      <c r="AC26">
        <v>24341</v>
      </c>
      <c r="AD26">
        <v>79</v>
      </c>
      <c r="AE26">
        <v>86</v>
      </c>
      <c r="AF26">
        <v>82</v>
      </c>
      <c r="AG26">
        <v>12588</v>
      </c>
      <c r="AH26">
        <v>11753</v>
      </c>
      <c r="AI26">
        <v>24341</v>
      </c>
      <c r="AJ26">
        <v>82</v>
      </c>
      <c r="AK26">
        <v>82</v>
      </c>
      <c r="AL26">
        <v>82</v>
      </c>
      <c r="AM26">
        <v>12588</v>
      </c>
      <c r="AN26">
        <v>11752</v>
      </c>
      <c r="AO26">
        <v>24340</v>
      </c>
      <c r="AP26">
        <v>75</v>
      </c>
      <c r="AQ26">
        <v>78</v>
      </c>
      <c r="AR26">
        <v>76</v>
      </c>
      <c r="AS26" t="s">
        <v>206</v>
      </c>
      <c r="AT26" t="s">
        <v>206</v>
      </c>
      <c r="AU26" t="s">
        <v>206</v>
      </c>
      <c r="AV26" t="s">
        <v>206</v>
      </c>
      <c r="AW26" t="s">
        <v>206</v>
      </c>
      <c r="AX26" t="s">
        <v>206</v>
      </c>
      <c r="AY26">
        <v>15754</v>
      </c>
      <c r="AZ26">
        <v>14716</v>
      </c>
      <c r="BA26">
        <v>30470</v>
      </c>
      <c r="BB26">
        <v>77</v>
      </c>
      <c r="BC26">
        <v>84</v>
      </c>
      <c r="BD26">
        <v>80</v>
      </c>
      <c r="BE26">
        <v>15753</v>
      </c>
      <c r="BF26">
        <v>14717</v>
      </c>
      <c r="BG26">
        <v>30470</v>
      </c>
      <c r="BH26">
        <v>81</v>
      </c>
      <c r="BI26">
        <v>79</v>
      </c>
      <c r="BJ26">
        <v>80</v>
      </c>
      <c r="BK26">
        <v>15753</v>
      </c>
      <c r="BL26">
        <v>14716</v>
      </c>
      <c r="BM26">
        <v>30469</v>
      </c>
      <c r="BN26">
        <v>72</v>
      </c>
      <c r="BO26">
        <v>76</v>
      </c>
      <c r="BP26">
        <v>74</v>
      </c>
      <c r="BQ26" t="s">
        <v>206</v>
      </c>
      <c r="BR26" t="s">
        <v>206</v>
      </c>
      <c r="BS26" t="s">
        <v>206</v>
      </c>
      <c r="BT26" t="s">
        <v>206</v>
      </c>
      <c r="BU26" t="s">
        <v>206</v>
      </c>
      <c r="BV26" t="s">
        <v>206</v>
      </c>
    </row>
    <row r="27" spans="2:74" ht="12.75">
      <c r="B27" t="s">
        <v>65</v>
      </c>
      <c r="C27">
        <v>398</v>
      </c>
      <c r="D27">
        <v>389</v>
      </c>
      <c r="E27">
        <v>787</v>
      </c>
      <c r="F27">
        <v>73</v>
      </c>
      <c r="G27">
        <v>83</v>
      </c>
      <c r="H27">
        <v>78</v>
      </c>
      <c r="I27">
        <v>398</v>
      </c>
      <c r="J27">
        <v>389</v>
      </c>
      <c r="K27">
        <v>787</v>
      </c>
      <c r="L27">
        <v>76</v>
      </c>
      <c r="M27">
        <v>75</v>
      </c>
      <c r="N27">
        <v>75</v>
      </c>
      <c r="O27">
        <v>398</v>
      </c>
      <c r="P27">
        <v>389</v>
      </c>
      <c r="Q27">
        <v>787</v>
      </c>
      <c r="R27">
        <v>68</v>
      </c>
      <c r="S27">
        <v>71</v>
      </c>
      <c r="T27">
        <v>70</v>
      </c>
      <c r="U27" t="s">
        <v>206</v>
      </c>
      <c r="V27" t="s">
        <v>206</v>
      </c>
      <c r="W27" t="s">
        <v>206</v>
      </c>
      <c r="X27" t="s">
        <v>206</v>
      </c>
      <c r="Y27" t="s">
        <v>206</v>
      </c>
      <c r="Z27" t="s">
        <v>206</v>
      </c>
      <c r="AA27">
        <v>4317</v>
      </c>
      <c r="AB27">
        <v>3901</v>
      </c>
      <c r="AC27">
        <v>8218</v>
      </c>
      <c r="AD27">
        <v>85</v>
      </c>
      <c r="AE27">
        <v>91</v>
      </c>
      <c r="AF27">
        <v>88</v>
      </c>
      <c r="AG27">
        <v>4316</v>
      </c>
      <c r="AH27">
        <v>3901</v>
      </c>
      <c r="AI27">
        <v>8217</v>
      </c>
      <c r="AJ27">
        <v>88</v>
      </c>
      <c r="AK27">
        <v>87</v>
      </c>
      <c r="AL27">
        <v>88</v>
      </c>
      <c r="AM27">
        <v>4316</v>
      </c>
      <c r="AN27">
        <v>3901</v>
      </c>
      <c r="AO27">
        <v>8217</v>
      </c>
      <c r="AP27">
        <v>82</v>
      </c>
      <c r="AQ27">
        <v>85</v>
      </c>
      <c r="AR27">
        <v>83</v>
      </c>
      <c r="AS27" t="s">
        <v>206</v>
      </c>
      <c r="AT27" t="s">
        <v>206</v>
      </c>
      <c r="AU27" t="s">
        <v>206</v>
      </c>
      <c r="AV27" t="s">
        <v>206</v>
      </c>
      <c r="AW27" t="s">
        <v>206</v>
      </c>
      <c r="AX27" t="s">
        <v>206</v>
      </c>
      <c r="AY27">
        <v>4715</v>
      </c>
      <c r="AZ27">
        <v>4290</v>
      </c>
      <c r="BA27">
        <v>9005</v>
      </c>
      <c r="BB27">
        <v>84</v>
      </c>
      <c r="BC27">
        <v>90</v>
      </c>
      <c r="BD27">
        <v>87</v>
      </c>
      <c r="BE27">
        <v>4714</v>
      </c>
      <c r="BF27">
        <v>4290</v>
      </c>
      <c r="BG27">
        <v>9004</v>
      </c>
      <c r="BH27">
        <v>87</v>
      </c>
      <c r="BI27">
        <v>86</v>
      </c>
      <c r="BJ27">
        <v>87</v>
      </c>
      <c r="BK27">
        <v>4714</v>
      </c>
      <c r="BL27">
        <v>4290</v>
      </c>
      <c r="BM27">
        <v>9004</v>
      </c>
      <c r="BN27">
        <v>81</v>
      </c>
      <c r="BO27">
        <v>84</v>
      </c>
      <c r="BP27">
        <v>82</v>
      </c>
      <c r="BQ27" t="s">
        <v>206</v>
      </c>
      <c r="BR27" t="s">
        <v>206</v>
      </c>
      <c r="BS27" t="s">
        <v>206</v>
      </c>
      <c r="BT27" t="s">
        <v>206</v>
      </c>
      <c r="BU27" t="s">
        <v>206</v>
      </c>
      <c r="BV27" t="s">
        <v>206</v>
      </c>
    </row>
    <row r="28" spans="2:74" ht="12.75">
      <c r="B28" t="s">
        <v>66</v>
      </c>
      <c r="C28">
        <v>1521</v>
      </c>
      <c r="D28">
        <v>1450</v>
      </c>
      <c r="E28">
        <v>2971</v>
      </c>
      <c r="F28">
        <v>66</v>
      </c>
      <c r="G28">
        <v>74</v>
      </c>
      <c r="H28">
        <v>70</v>
      </c>
      <c r="I28">
        <v>1521</v>
      </c>
      <c r="J28">
        <v>1450</v>
      </c>
      <c r="K28">
        <v>2971</v>
      </c>
      <c r="L28">
        <v>72</v>
      </c>
      <c r="M28">
        <v>65</v>
      </c>
      <c r="N28">
        <v>69</v>
      </c>
      <c r="O28">
        <v>1521</v>
      </c>
      <c r="P28">
        <v>1450</v>
      </c>
      <c r="Q28">
        <v>2971</v>
      </c>
      <c r="R28">
        <v>60</v>
      </c>
      <c r="S28">
        <v>61</v>
      </c>
      <c r="T28">
        <v>61</v>
      </c>
      <c r="U28" t="s">
        <v>206</v>
      </c>
      <c r="V28" t="s">
        <v>206</v>
      </c>
      <c r="W28" t="s">
        <v>206</v>
      </c>
      <c r="X28" t="s">
        <v>206</v>
      </c>
      <c r="Y28" t="s">
        <v>206</v>
      </c>
      <c r="Z28" t="s">
        <v>206</v>
      </c>
      <c r="AA28">
        <v>4449</v>
      </c>
      <c r="AB28">
        <v>4231</v>
      </c>
      <c r="AC28">
        <v>8680</v>
      </c>
      <c r="AD28">
        <v>74</v>
      </c>
      <c r="AE28">
        <v>82</v>
      </c>
      <c r="AF28">
        <v>78</v>
      </c>
      <c r="AG28">
        <v>4449</v>
      </c>
      <c r="AH28">
        <v>4232</v>
      </c>
      <c r="AI28">
        <v>8681</v>
      </c>
      <c r="AJ28">
        <v>77</v>
      </c>
      <c r="AK28">
        <v>75</v>
      </c>
      <c r="AL28">
        <v>76</v>
      </c>
      <c r="AM28">
        <v>4449</v>
      </c>
      <c r="AN28">
        <v>4231</v>
      </c>
      <c r="AO28">
        <v>8680</v>
      </c>
      <c r="AP28">
        <v>68</v>
      </c>
      <c r="AQ28">
        <v>72</v>
      </c>
      <c r="AR28">
        <v>70</v>
      </c>
      <c r="AS28" t="s">
        <v>206</v>
      </c>
      <c r="AT28" t="s">
        <v>206</v>
      </c>
      <c r="AU28" t="s">
        <v>206</v>
      </c>
      <c r="AV28" t="s">
        <v>206</v>
      </c>
      <c r="AW28" t="s">
        <v>206</v>
      </c>
      <c r="AX28" t="s">
        <v>206</v>
      </c>
      <c r="AY28">
        <v>5970</v>
      </c>
      <c r="AZ28">
        <v>5681</v>
      </c>
      <c r="BA28">
        <v>11651</v>
      </c>
      <c r="BB28">
        <v>72</v>
      </c>
      <c r="BC28">
        <v>80</v>
      </c>
      <c r="BD28">
        <v>76</v>
      </c>
      <c r="BE28">
        <v>5970</v>
      </c>
      <c r="BF28">
        <v>5682</v>
      </c>
      <c r="BG28">
        <v>11652</v>
      </c>
      <c r="BH28">
        <v>76</v>
      </c>
      <c r="BI28">
        <v>73</v>
      </c>
      <c r="BJ28">
        <v>74</v>
      </c>
      <c r="BK28">
        <v>5970</v>
      </c>
      <c r="BL28">
        <v>5681</v>
      </c>
      <c r="BM28">
        <v>11651</v>
      </c>
      <c r="BN28">
        <v>66</v>
      </c>
      <c r="BO28">
        <v>69</v>
      </c>
      <c r="BP28">
        <v>68</v>
      </c>
      <c r="BQ28" t="s">
        <v>206</v>
      </c>
      <c r="BR28" t="s">
        <v>206</v>
      </c>
      <c r="BS28" t="s">
        <v>206</v>
      </c>
      <c r="BT28" t="s">
        <v>206</v>
      </c>
      <c r="BU28" t="s">
        <v>206</v>
      </c>
      <c r="BV28" t="s">
        <v>206</v>
      </c>
    </row>
    <row r="29" spans="2:74" ht="12.75">
      <c r="B29" t="s">
        <v>67</v>
      </c>
      <c r="C29">
        <v>896</v>
      </c>
      <c r="D29">
        <v>838</v>
      </c>
      <c r="E29">
        <v>1734</v>
      </c>
      <c r="F29">
        <v>71</v>
      </c>
      <c r="G29">
        <v>81</v>
      </c>
      <c r="H29">
        <v>76</v>
      </c>
      <c r="I29">
        <v>896</v>
      </c>
      <c r="J29">
        <v>838</v>
      </c>
      <c r="K29">
        <v>1734</v>
      </c>
      <c r="L29">
        <v>77</v>
      </c>
      <c r="M29">
        <v>73</v>
      </c>
      <c r="N29">
        <v>75</v>
      </c>
      <c r="O29">
        <v>896</v>
      </c>
      <c r="P29">
        <v>838</v>
      </c>
      <c r="Q29">
        <v>1734</v>
      </c>
      <c r="R29">
        <v>66</v>
      </c>
      <c r="S29">
        <v>70</v>
      </c>
      <c r="T29">
        <v>68</v>
      </c>
      <c r="U29" t="s">
        <v>206</v>
      </c>
      <c r="V29" t="s">
        <v>206</v>
      </c>
      <c r="W29" t="s">
        <v>206</v>
      </c>
      <c r="X29" t="s">
        <v>206</v>
      </c>
      <c r="Y29" t="s">
        <v>206</v>
      </c>
      <c r="Z29" t="s">
        <v>206</v>
      </c>
      <c r="AA29">
        <v>1640</v>
      </c>
      <c r="AB29">
        <v>1530</v>
      </c>
      <c r="AC29">
        <v>3170</v>
      </c>
      <c r="AD29">
        <v>78</v>
      </c>
      <c r="AE29">
        <v>86</v>
      </c>
      <c r="AF29">
        <v>82</v>
      </c>
      <c r="AG29">
        <v>1640</v>
      </c>
      <c r="AH29">
        <v>1530</v>
      </c>
      <c r="AI29">
        <v>3170</v>
      </c>
      <c r="AJ29">
        <v>81</v>
      </c>
      <c r="AK29">
        <v>79</v>
      </c>
      <c r="AL29">
        <v>80</v>
      </c>
      <c r="AM29">
        <v>1640</v>
      </c>
      <c r="AN29">
        <v>1530</v>
      </c>
      <c r="AO29">
        <v>3170</v>
      </c>
      <c r="AP29">
        <v>73</v>
      </c>
      <c r="AQ29">
        <v>76</v>
      </c>
      <c r="AR29">
        <v>75</v>
      </c>
      <c r="AS29" t="s">
        <v>206</v>
      </c>
      <c r="AT29" t="s">
        <v>206</v>
      </c>
      <c r="AU29" t="s">
        <v>206</v>
      </c>
      <c r="AV29" t="s">
        <v>206</v>
      </c>
      <c r="AW29" t="s">
        <v>206</v>
      </c>
      <c r="AX29" t="s">
        <v>206</v>
      </c>
      <c r="AY29">
        <v>2536</v>
      </c>
      <c r="AZ29">
        <v>2368</v>
      </c>
      <c r="BA29">
        <v>4904</v>
      </c>
      <c r="BB29">
        <v>76</v>
      </c>
      <c r="BC29">
        <v>84</v>
      </c>
      <c r="BD29">
        <v>80</v>
      </c>
      <c r="BE29">
        <v>2536</v>
      </c>
      <c r="BF29">
        <v>2368</v>
      </c>
      <c r="BG29">
        <v>4904</v>
      </c>
      <c r="BH29">
        <v>79</v>
      </c>
      <c r="BI29">
        <v>77</v>
      </c>
      <c r="BJ29">
        <v>78</v>
      </c>
      <c r="BK29">
        <v>2536</v>
      </c>
      <c r="BL29">
        <v>2368</v>
      </c>
      <c r="BM29">
        <v>4904</v>
      </c>
      <c r="BN29">
        <v>71</v>
      </c>
      <c r="BO29">
        <v>74</v>
      </c>
      <c r="BP29">
        <v>72</v>
      </c>
      <c r="BQ29" t="s">
        <v>206</v>
      </c>
      <c r="BR29" t="s">
        <v>206</v>
      </c>
      <c r="BS29" t="s">
        <v>206</v>
      </c>
      <c r="BT29" t="s">
        <v>206</v>
      </c>
      <c r="BU29" t="s">
        <v>206</v>
      </c>
      <c r="BV29" t="s">
        <v>206</v>
      </c>
    </row>
    <row r="30" spans="2:74" ht="12.75">
      <c r="B30" t="s">
        <v>109</v>
      </c>
      <c r="C30">
        <v>350</v>
      </c>
      <c r="D30">
        <v>287</v>
      </c>
      <c r="E30">
        <v>637</v>
      </c>
      <c r="F30">
        <v>66</v>
      </c>
      <c r="G30">
        <v>79</v>
      </c>
      <c r="H30">
        <v>72</v>
      </c>
      <c r="I30">
        <v>350</v>
      </c>
      <c r="J30">
        <v>287</v>
      </c>
      <c r="K30">
        <v>637</v>
      </c>
      <c r="L30">
        <v>75</v>
      </c>
      <c r="M30">
        <v>75</v>
      </c>
      <c r="N30">
        <v>75</v>
      </c>
      <c r="O30">
        <v>350</v>
      </c>
      <c r="P30">
        <v>287</v>
      </c>
      <c r="Q30">
        <v>637</v>
      </c>
      <c r="R30">
        <v>61</v>
      </c>
      <c r="S30">
        <v>70</v>
      </c>
      <c r="T30">
        <v>65</v>
      </c>
      <c r="U30" t="s">
        <v>206</v>
      </c>
      <c r="V30" t="s">
        <v>206</v>
      </c>
      <c r="W30" t="s">
        <v>206</v>
      </c>
      <c r="X30" t="s">
        <v>206</v>
      </c>
      <c r="Y30" t="s">
        <v>206</v>
      </c>
      <c r="Z30" t="s">
        <v>206</v>
      </c>
      <c r="AA30">
        <v>2183</v>
      </c>
      <c r="AB30">
        <v>2090</v>
      </c>
      <c r="AC30">
        <v>4273</v>
      </c>
      <c r="AD30">
        <v>78</v>
      </c>
      <c r="AE30">
        <v>86</v>
      </c>
      <c r="AF30">
        <v>82</v>
      </c>
      <c r="AG30">
        <v>2183</v>
      </c>
      <c r="AH30">
        <v>2090</v>
      </c>
      <c r="AI30">
        <v>4273</v>
      </c>
      <c r="AJ30">
        <v>84</v>
      </c>
      <c r="AK30">
        <v>85</v>
      </c>
      <c r="AL30">
        <v>85</v>
      </c>
      <c r="AM30">
        <v>2183</v>
      </c>
      <c r="AN30">
        <v>2090</v>
      </c>
      <c r="AO30">
        <v>4273</v>
      </c>
      <c r="AP30">
        <v>74</v>
      </c>
      <c r="AQ30">
        <v>80</v>
      </c>
      <c r="AR30">
        <v>77</v>
      </c>
      <c r="AS30" t="s">
        <v>206</v>
      </c>
      <c r="AT30" t="s">
        <v>206</v>
      </c>
      <c r="AU30" t="s">
        <v>206</v>
      </c>
      <c r="AV30" t="s">
        <v>206</v>
      </c>
      <c r="AW30" t="s">
        <v>206</v>
      </c>
      <c r="AX30" t="s">
        <v>206</v>
      </c>
      <c r="AY30">
        <v>2533</v>
      </c>
      <c r="AZ30">
        <v>2377</v>
      </c>
      <c r="BA30">
        <v>4910</v>
      </c>
      <c r="BB30">
        <v>76</v>
      </c>
      <c r="BC30">
        <v>85</v>
      </c>
      <c r="BD30">
        <v>81</v>
      </c>
      <c r="BE30">
        <v>2533</v>
      </c>
      <c r="BF30">
        <v>2377</v>
      </c>
      <c r="BG30">
        <v>4910</v>
      </c>
      <c r="BH30">
        <v>83</v>
      </c>
      <c r="BI30">
        <v>84</v>
      </c>
      <c r="BJ30">
        <v>83</v>
      </c>
      <c r="BK30">
        <v>2533</v>
      </c>
      <c r="BL30">
        <v>2377</v>
      </c>
      <c r="BM30">
        <v>4910</v>
      </c>
      <c r="BN30">
        <v>73</v>
      </c>
      <c r="BO30">
        <v>79</v>
      </c>
      <c r="BP30">
        <v>76</v>
      </c>
      <c r="BQ30" t="s">
        <v>206</v>
      </c>
      <c r="BR30" t="s">
        <v>206</v>
      </c>
      <c r="BS30" t="s">
        <v>206</v>
      </c>
      <c r="BT30" t="s">
        <v>206</v>
      </c>
      <c r="BU30" t="s">
        <v>206</v>
      </c>
      <c r="BV30" t="s">
        <v>206</v>
      </c>
    </row>
    <row r="31" spans="2:74" ht="12.75">
      <c r="B31" t="s">
        <v>22</v>
      </c>
      <c r="C31">
        <v>3537</v>
      </c>
      <c r="D31">
        <v>3316</v>
      </c>
      <c r="E31">
        <v>6853</v>
      </c>
      <c r="F31">
        <v>64</v>
      </c>
      <c r="G31">
        <v>76</v>
      </c>
      <c r="H31">
        <v>70</v>
      </c>
      <c r="I31">
        <v>3538</v>
      </c>
      <c r="J31">
        <v>3317</v>
      </c>
      <c r="K31">
        <v>6855</v>
      </c>
      <c r="L31">
        <v>68</v>
      </c>
      <c r="M31">
        <v>69</v>
      </c>
      <c r="N31">
        <v>68</v>
      </c>
      <c r="O31">
        <v>3537</v>
      </c>
      <c r="P31">
        <v>3315</v>
      </c>
      <c r="Q31">
        <v>6852</v>
      </c>
      <c r="R31">
        <v>57</v>
      </c>
      <c r="S31">
        <v>65</v>
      </c>
      <c r="T31">
        <v>60</v>
      </c>
      <c r="U31" t="s">
        <v>206</v>
      </c>
      <c r="V31" t="s">
        <v>206</v>
      </c>
      <c r="W31" t="s">
        <v>206</v>
      </c>
      <c r="X31" t="s">
        <v>206</v>
      </c>
      <c r="Y31" t="s">
        <v>206</v>
      </c>
      <c r="Z31" t="s">
        <v>206</v>
      </c>
      <c r="AA31">
        <v>5899</v>
      </c>
      <c r="AB31">
        <v>6023</v>
      </c>
      <c r="AC31">
        <v>11922</v>
      </c>
      <c r="AD31">
        <v>77</v>
      </c>
      <c r="AE31">
        <v>87</v>
      </c>
      <c r="AF31">
        <v>82</v>
      </c>
      <c r="AG31">
        <v>5900</v>
      </c>
      <c r="AH31">
        <v>6024</v>
      </c>
      <c r="AI31">
        <v>11924</v>
      </c>
      <c r="AJ31">
        <v>78</v>
      </c>
      <c r="AK31">
        <v>79</v>
      </c>
      <c r="AL31">
        <v>78</v>
      </c>
      <c r="AM31">
        <v>5899</v>
      </c>
      <c r="AN31">
        <v>6023</v>
      </c>
      <c r="AO31">
        <v>11922</v>
      </c>
      <c r="AP31">
        <v>70</v>
      </c>
      <c r="AQ31">
        <v>76</v>
      </c>
      <c r="AR31">
        <v>73</v>
      </c>
      <c r="AS31" t="s">
        <v>206</v>
      </c>
      <c r="AT31" t="s">
        <v>206</v>
      </c>
      <c r="AU31" t="s">
        <v>206</v>
      </c>
      <c r="AV31" t="s">
        <v>206</v>
      </c>
      <c r="AW31" t="s">
        <v>206</v>
      </c>
      <c r="AX31" t="s">
        <v>206</v>
      </c>
      <c r="AY31">
        <v>9436</v>
      </c>
      <c r="AZ31">
        <v>9339</v>
      </c>
      <c r="BA31">
        <v>18775</v>
      </c>
      <c r="BB31">
        <v>72</v>
      </c>
      <c r="BC31">
        <v>83</v>
      </c>
      <c r="BD31">
        <v>77</v>
      </c>
      <c r="BE31">
        <v>9438</v>
      </c>
      <c r="BF31">
        <v>9341</v>
      </c>
      <c r="BG31">
        <v>18779</v>
      </c>
      <c r="BH31">
        <v>74</v>
      </c>
      <c r="BI31">
        <v>76</v>
      </c>
      <c r="BJ31">
        <v>75</v>
      </c>
      <c r="BK31">
        <v>9436</v>
      </c>
      <c r="BL31">
        <v>9338</v>
      </c>
      <c r="BM31">
        <v>18774</v>
      </c>
      <c r="BN31">
        <v>65</v>
      </c>
      <c r="BO31">
        <v>72</v>
      </c>
      <c r="BP31">
        <v>69</v>
      </c>
      <c r="BQ31" t="s">
        <v>206</v>
      </c>
      <c r="BR31" t="s">
        <v>206</v>
      </c>
      <c r="BS31" t="s">
        <v>206</v>
      </c>
      <c r="BT31" t="s">
        <v>206</v>
      </c>
      <c r="BU31" t="s">
        <v>206</v>
      </c>
      <c r="BV31" t="s">
        <v>206</v>
      </c>
    </row>
    <row r="32" spans="2:74" ht="12.75">
      <c r="B32" s="144" t="s">
        <v>68</v>
      </c>
      <c r="C32">
        <v>854</v>
      </c>
      <c r="D32">
        <v>753</v>
      </c>
      <c r="E32">
        <v>1607</v>
      </c>
      <c r="F32">
        <v>64</v>
      </c>
      <c r="G32">
        <v>76</v>
      </c>
      <c r="H32">
        <v>70</v>
      </c>
      <c r="I32">
        <v>854</v>
      </c>
      <c r="J32">
        <v>752</v>
      </c>
      <c r="K32">
        <v>1606</v>
      </c>
      <c r="L32">
        <v>64</v>
      </c>
      <c r="M32">
        <v>66</v>
      </c>
      <c r="N32">
        <v>65</v>
      </c>
      <c r="O32">
        <v>854</v>
      </c>
      <c r="P32">
        <v>752</v>
      </c>
      <c r="Q32">
        <v>1606</v>
      </c>
      <c r="R32">
        <v>54</v>
      </c>
      <c r="S32">
        <v>61</v>
      </c>
      <c r="T32">
        <v>57</v>
      </c>
      <c r="U32" t="s">
        <v>206</v>
      </c>
      <c r="V32" t="s">
        <v>206</v>
      </c>
      <c r="W32" t="s">
        <v>206</v>
      </c>
      <c r="X32" t="s">
        <v>206</v>
      </c>
      <c r="Y32" t="s">
        <v>206</v>
      </c>
      <c r="Z32" t="s">
        <v>206</v>
      </c>
      <c r="AA32">
        <v>1936</v>
      </c>
      <c r="AB32">
        <v>1913</v>
      </c>
      <c r="AC32">
        <v>3849</v>
      </c>
      <c r="AD32">
        <v>76</v>
      </c>
      <c r="AE32">
        <v>86</v>
      </c>
      <c r="AF32">
        <v>81</v>
      </c>
      <c r="AG32">
        <v>1936</v>
      </c>
      <c r="AH32">
        <v>1913</v>
      </c>
      <c r="AI32">
        <v>3849</v>
      </c>
      <c r="AJ32">
        <v>76</v>
      </c>
      <c r="AK32">
        <v>76</v>
      </c>
      <c r="AL32">
        <v>76</v>
      </c>
      <c r="AM32">
        <v>1936</v>
      </c>
      <c r="AN32">
        <v>1913</v>
      </c>
      <c r="AO32">
        <v>3849</v>
      </c>
      <c r="AP32">
        <v>67</v>
      </c>
      <c r="AQ32">
        <v>73</v>
      </c>
      <c r="AR32">
        <v>70</v>
      </c>
      <c r="AS32" t="s">
        <v>206</v>
      </c>
      <c r="AT32" t="s">
        <v>206</v>
      </c>
      <c r="AU32" t="s">
        <v>206</v>
      </c>
      <c r="AV32" t="s">
        <v>206</v>
      </c>
      <c r="AW32" t="s">
        <v>206</v>
      </c>
      <c r="AX32" t="s">
        <v>206</v>
      </c>
      <c r="AY32">
        <v>2790</v>
      </c>
      <c r="AZ32">
        <v>2666</v>
      </c>
      <c r="BA32">
        <v>5456</v>
      </c>
      <c r="BB32">
        <v>72</v>
      </c>
      <c r="BC32">
        <v>83</v>
      </c>
      <c r="BD32">
        <v>78</v>
      </c>
      <c r="BE32">
        <v>2790</v>
      </c>
      <c r="BF32">
        <v>2665</v>
      </c>
      <c r="BG32">
        <v>5455</v>
      </c>
      <c r="BH32">
        <v>72</v>
      </c>
      <c r="BI32">
        <v>73</v>
      </c>
      <c r="BJ32">
        <v>73</v>
      </c>
      <c r="BK32">
        <v>2790</v>
      </c>
      <c r="BL32">
        <v>2665</v>
      </c>
      <c r="BM32">
        <v>5455</v>
      </c>
      <c r="BN32">
        <v>63</v>
      </c>
      <c r="BO32">
        <v>70</v>
      </c>
      <c r="BP32">
        <v>66</v>
      </c>
      <c r="BQ32" t="s">
        <v>206</v>
      </c>
      <c r="BR32" t="s">
        <v>206</v>
      </c>
      <c r="BS32" t="s">
        <v>206</v>
      </c>
      <c r="BT32" t="s">
        <v>206</v>
      </c>
      <c r="BU32" t="s">
        <v>206</v>
      </c>
      <c r="BV32" t="s">
        <v>206</v>
      </c>
    </row>
    <row r="33" spans="2:74" ht="12.75">
      <c r="B33" s="144" t="s">
        <v>69</v>
      </c>
      <c r="C33">
        <v>2337</v>
      </c>
      <c r="D33">
        <v>2264</v>
      </c>
      <c r="E33">
        <v>4601</v>
      </c>
      <c r="F33">
        <v>65</v>
      </c>
      <c r="G33">
        <v>76</v>
      </c>
      <c r="H33">
        <v>70</v>
      </c>
      <c r="I33">
        <v>2338</v>
      </c>
      <c r="J33">
        <v>2265</v>
      </c>
      <c r="K33">
        <v>4603</v>
      </c>
      <c r="L33">
        <v>69</v>
      </c>
      <c r="M33">
        <v>71</v>
      </c>
      <c r="N33">
        <v>70</v>
      </c>
      <c r="O33">
        <v>2337</v>
      </c>
      <c r="P33">
        <v>2264</v>
      </c>
      <c r="Q33">
        <v>4601</v>
      </c>
      <c r="R33">
        <v>58</v>
      </c>
      <c r="S33">
        <v>67</v>
      </c>
      <c r="T33">
        <v>62</v>
      </c>
      <c r="U33" t="s">
        <v>206</v>
      </c>
      <c r="V33" t="s">
        <v>206</v>
      </c>
      <c r="W33" t="s">
        <v>206</v>
      </c>
      <c r="X33" t="s">
        <v>206</v>
      </c>
      <c r="Y33" t="s">
        <v>206</v>
      </c>
      <c r="Z33" t="s">
        <v>206</v>
      </c>
      <c r="AA33">
        <v>3331</v>
      </c>
      <c r="AB33">
        <v>3412</v>
      </c>
      <c r="AC33">
        <v>6743</v>
      </c>
      <c r="AD33">
        <v>78</v>
      </c>
      <c r="AE33">
        <v>88</v>
      </c>
      <c r="AF33">
        <v>83</v>
      </c>
      <c r="AG33">
        <v>3332</v>
      </c>
      <c r="AH33">
        <v>3413</v>
      </c>
      <c r="AI33">
        <v>6745</v>
      </c>
      <c r="AJ33">
        <v>79</v>
      </c>
      <c r="AK33">
        <v>82</v>
      </c>
      <c r="AL33">
        <v>80</v>
      </c>
      <c r="AM33">
        <v>3331</v>
      </c>
      <c r="AN33">
        <v>3412</v>
      </c>
      <c r="AO33">
        <v>6743</v>
      </c>
      <c r="AP33">
        <v>73</v>
      </c>
      <c r="AQ33">
        <v>79</v>
      </c>
      <c r="AR33">
        <v>76</v>
      </c>
      <c r="AS33" t="s">
        <v>206</v>
      </c>
      <c r="AT33" t="s">
        <v>206</v>
      </c>
      <c r="AU33" t="s">
        <v>206</v>
      </c>
      <c r="AV33" t="s">
        <v>206</v>
      </c>
      <c r="AW33" t="s">
        <v>206</v>
      </c>
      <c r="AX33" t="s">
        <v>206</v>
      </c>
      <c r="AY33">
        <v>5668</v>
      </c>
      <c r="AZ33">
        <v>5676</v>
      </c>
      <c r="BA33">
        <v>11344</v>
      </c>
      <c r="BB33">
        <v>73</v>
      </c>
      <c r="BC33">
        <v>83</v>
      </c>
      <c r="BD33">
        <v>78</v>
      </c>
      <c r="BE33">
        <v>5670</v>
      </c>
      <c r="BF33">
        <v>5678</v>
      </c>
      <c r="BG33">
        <v>11348</v>
      </c>
      <c r="BH33">
        <v>75</v>
      </c>
      <c r="BI33">
        <v>77</v>
      </c>
      <c r="BJ33">
        <v>76</v>
      </c>
      <c r="BK33">
        <v>5668</v>
      </c>
      <c r="BL33">
        <v>5676</v>
      </c>
      <c r="BM33">
        <v>11344</v>
      </c>
      <c r="BN33">
        <v>67</v>
      </c>
      <c r="BO33">
        <v>74</v>
      </c>
      <c r="BP33">
        <v>70</v>
      </c>
      <c r="BQ33" t="s">
        <v>206</v>
      </c>
      <c r="BR33" t="s">
        <v>206</v>
      </c>
      <c r="BS33" t="s">
        <v>206</v>
      </c>
      <c r="BT33" t="s">
        <v>206</v>
      </c>
      <c r="BU33" t="s">
        <v>206</v>
      </c>
      <c r="BV33" t="s">
        <v>206</v>
      </c>
    </row>
    <row r="34" spans="2:74" ht="12.75">
      <c r="B34" t="s">
        <v>110</v>
      </c>
      <c r="C34">
        <v>346</v>
      </c>
      <c r="D34">
        <v>299</v>
      </c>
      <c r="E34">
        <v>645</v>
      </c>
      <c r="F34">
        <v>62</v>
      </c>
      <c r="G34">
        <v>73</v>
      </c>
      <c r="H34">
        <v>67</v>
      </c>
      <c r="I34">
        <v>346</v>
      </c>
      <c r="J34">
        <v>300</v>
      </c>
      <c r="K34">
        <v>646</v>
      </c>
      <c r="L34">
        <v>64</v>
      </c>
      <c r="M34">
        <v>64</v>
      </c>
      <c r="N34">
        <v>64</v>
      </c>
      <c r="O34">
        <v>346</v>
      </c>
      <c r="P34">
        <v>299</v>
      </c>
      <c r="Q34">
        <v>645</v>
      </c>
      <c r="R34">
        <v>53</v>
      </c>
      <c r="S34">
        <v>60</v>
      </c>
      <c r="T34">
        <v>56</v>
      </c>
      <c r="U34" t="s">
        <v>206</v>
      </c>
      <c r="V34" t="s">
        <v>206</v>
      </c>
      <c r="W34" t="s">
        <v>206</v>
      </c>
      <c r="X34" t="s">
        <v>206</v>
      </c>
      <c r="Y34" t="s">
        <v>206</v>
      </c>
      <c r="Z34" t="s">
        <v>206</v>
      </c>
      <c r="AA34">
        <v>632</v>
      </c>
      <c r="AB34">
        <v>698</v>
      </c>
      <c r="AC34">
        <v>1330</v>
      </c>
      <c r="AD34">
        <v>72</v>
      </c>
      <c r="AE34">
        <v>84</v>
      </c>
      <c r="AF34">
        <v>79</v>
      </c>
      <c r="AG34">
        <v>632</v>
      </c>
      <c r="AH34">
        <v>698</v>
      </c>
      <c r="AI34">
        <v>1330</v>
      </c>
      <c r="AJ34">
        <v>73</v>
      </c>
      <c r="AK34">
        <v>76</v>
      </c>
      <c r="AL34">
        <v>75</v>
      </c>
      <c r="AM34">
        <v>632</v>
      </c>
      <c r="AN34">
        <v>698</v>
      </c>
      <c r="AO34">
        <v>1330</v>
      </c>
      <c r="AP34">
        <v>65</v>
      </c>
      <c r="AQ34">
        <v>73</v>
      </c>
      <c r="AR34">
        <v>69</v>
      </c>
      <c r="AS34" t="s">
        <v>206</v>
      </c>
      <c r="AT34" t="s">
        <v>206</v>
      </c>
      <c r="AU34" t="s">
        <v>206</v>
      </c>
      <c r="AV34" t="s">
        <v>206</v>
      </c>
      <c r="AW34" t="s">
        <v>206</v>
      </c>
      <c r="AX34" t="s">
        <v>206</v>
      </c>
      <c r="AY34">
        <v>978</v>
      </c>
      <c r="AZ34">
        <v>997</v>
      </c>
      <c r="BA34">
        <v>1975</v>
      </c>
      <c r="BB34">
        <v>69</v>
      </c>
      <c r="BC34">
        <v>81</v>
      </c>
      <c r="BD34">
        <v>75</v>
      </c>
      <c r="BE34">
        <v>978</v>
      </c>
      <c r="BF34">
        <v>998</v>
      </c>
      <c r="BG34">
        <v>1976</v>
      </c>
      <c r="BH34">
        <v>70</v>
      </c>
      <c r="BI34">
        <v>72</v>
      </c>
      <c r="BJ34">
        <v>71</v>
      </c>
      <c r="BK34">
        <v>978</v>
      </c>
      <c r="BL34">
        <v>997</v>
      </c>
      <c r="BM34">
        <v>1975</v>
      </c>
      <c r="BN34">
        <v>61</v>
      </c>
      <c r="BO34">
        <v>69</v>
      </c>
      <c r="BP34">
        <v>65</v>
      </c>
      <c r="BQ34" t="s">
        <v>206</v>
      </c>
      <c r="BR34" t="s">
        <v>206</v>
      </c>
      <c r="BS34" t="s">
        <v>206</v>
      </c>
      <c r="BT34" t="s">
        <v>206</v>
      </c>
      <c r="BU34" t="s">
        <v>206</v>
      </c>
      <c r="BV34" t="s">
        <v>206</v>
      </c>
    </row>
    <row r="36" spans="2:74" ht="12.75">
      <c r="B36" t="s">
        <v>26</v>
      </c>
      <c r="C36">
        <v>60</v>
      </c>
      <c r="D36">
        <v>73</v>
      </c>
      <c r="E36">
        <v>133</v>
      </c>
      <c r="F36">
        <v>68</v>
      </c>
      <c r="G36">
        <v>96</v>
      </c>
      <c r="H36">
        <v>83</v>
      </c>
      <c r="I36">
        <v>60</v>
      </c>
      <c r="J36">
        <v>73</v>
      </c>
      <c r="K36">
        <v>133</v>
      </c>
      <c r="L36">
        <v>80</v>
      </c>
      <c r="M36">
        <v>95</v>
      </c>
      <c r="N36">
        <v>88</v>
      </c>
      <c r="O36">
        <v>60</v>
      </c>
      <c r="P36">
        <v>73</v>
      </c>
      <c r="Q36">
        <v>133</v>
      </c>
      <c r="R36">
        <v>65</v>
      </c>
      <c r="S36">
        <v>93</v>
      </c>
      <c r="T36">
        <v>80</v>
      </c>
      <c r="U36" t="s">
        <v>206</v>
      </c>
      <c r="V36" t="s">
        <v>206</v>
      </c>
      <c r="W36" t="s">
        <v>206</v>
      </c>
      <c r="X36" t="s">
        <v>206</v>
      </c>
      <c r="Y36" t="s">
        <v>206</v>
      </c>
      <c r="Z36" t="s">
        <v>206</v>
      </c>
      <c r="AA36">
        <v>588</v>
      </c>
      <c r="AB36">
        <v>593</v>
      </c>
      <c r="AC36">
        <v>1181</v>
      </c>
      <c r="AD36">
        <v>84</v>
      </c>
      <c r="AE36">
        <v>91</v>
      </c>
      <c r="AF36">
        <v>87</v>
      </c>
      <c r="AG36">
        <v>588</v>
      </c>
      <c r="AH36">
        <v>593</v>
      </c>
      <c r="AI36">
        <v>1181</v>
      </c>
      <c r="AJ36">
        <v>92</v>
      </c>
      <c r="AK36">
        <v>93</v>
      </c>
      <c r="AL36">
        <v>92</v>
      </c>
      <c r="AM36">
        <v>588</v>
      </c>
      <c r="AN36">
        <v>593</v>
      </c>
      <c r="AO36">
        <v>1181</v>
      </c>
      <c r="AP36">
        <v>82</v>
      </c>
      <c r="AQ36">
        <v>88</v>
      </c>
      <c r="AR36">
        <v>85</v>
      </c>
      <c r="AS36" t="s">
        <v>206</v>
      </c>
      <c r="AT36" t="s">
        <v>206</v>
      </c>
      <c r="AU36" t="s">
        <v>206</v>
      </c>
      <c r="AV36" t="s">
        <v>206</v>
      </c>
      <c r="AW36" t="s">
        <v>206</v>
      </c>
      <c r="AX36" t="s">
        <v>206</v>
      </c>
      <c r="AY36">
        <v>648</v>
      </c>
      <c r="AZ36">
        <v>666</v>
      </c>
      <c r="BA36">
        <v>1314</v>
      </c>
      <c r="BB36">
        <v>82</v>
      </c>
      <c r="BC36">
        <v>91</v>
      </c>
      <c r="BD36">
        <v>87</v>
      </c>
      <c r="BE36">
        <v>648</v>
      </c>
      <c r="BF36">
        <v>666</v>
      </c>
      <c r="BG36">
        <v>1314</v>
      </c>
      <c r="BH36">
        <v>91</v>
      </c>
      <c r="BI36">
        <v>93</v>
      </c>
      <c r="BJ36">
        <v>92</v>
      </c>
      <c r="BK36">
        <v>648</v>
      </c>
      <c r="BL36">
        <v>666</v>
      </c>
      <c r="BM36">
        <v>1314</v>
      </c>
      <c r="BN36">
        <v>81</v>
      </c>
      <c r="BO36">
        <v>88</v>
      </c>
      <c r="BP36">
        <v>85</v>
      </c>
      <c r="BQ36" t="s">
        <v>206</v>
      </c>
      <c r="BR36" t="s">
        <v>206</v>
      </c>
      <c r="BS36" t="s">
        <v>206</v>
      </c>
      <c r="BT36" t="s">
        <v>206</v>
      </c>
      <c r="BU36" t="s">
        <v>206</v>
      </c>
      <c r="BV36" t="s">
        <v>206</v>
      </c>
    </row>
    <row r="38" spans="2:74" ht="12.75">
      <c r="B38" t="s">
        <v>27</v>
      </c>
      <c r="C38">
        <v>789</v>
      </c>
      <c r="D38">
        <v>695</v>
      </c>
      <c r="E38">
        <v>1484</v>
      </c>
      <c r="F38">
        <v>64</v>
      </c>
      <c r="G38">
        <v>74</v>
      </c>
      <c r="H38">
        <v>69</v>
      </c>
      <c r="I38">
        <v>790</v>
      </c>
      <c r="J38">
        <v>695</v>
      </c>
      <c r="K38">
        <v>1485</v>
      </c>
      <c r="L38">
        <v>75</v>
      </c>
      <c r="M38">
        <v>71</v>
      </c>
      <c r="N38">
        <v>73</v>
      </c>
      <c r="O38">
        <v>789</v>
      </c>
      <c r="P38">
        <v>695</v>
      </c>
      <c r="Q38">
        <v>1484</v>
      </c>
      <c r="R38">
        <v>60</v>
      </c>
      <c r="S38">
        <v>65</v>
      </c>
      <c r="T38">
        <v>63</v>
      </c>
      <c r="U38" t="s">
        <v>206</v>
      </c>
      <c r="V38" t="s">
        <v>206</v>
      </c>
      <c r="W38" t="s">
        <v>206</v>
      </c>
      <c r="X38" t="s">
        <v>206</v>
      </c>
      <c r="Y38" t="s">
        <v>206</v>
      </c>
      <c r="Z38" t="s">
        <v>206</v>
      </c>
      <c r="AA38">
        <v>1808</v>
      </c>
      <c r="AB38">
        <v>1637</v>
      </c>
      <c r="AC38">
        <v>3445</v>
      </c>
      <c r="AD38">
        <v>71</v>
      </c>
      <c r="AE38">
        <v>81</v>
      </c>
      <c r="AF38">
        <v>76</v>
      </c>
      <c r="AG38">
        <v>1808</v>
      </c>
      <c r="AH38">
        <v>1637</v>
      </c>
      <c r="AI38">
        <v>3445</v>
      </c>
      <c r="AJ38">
        <v>79</v>
      </c>
      <c r="AK38">
        <v>79</v>
      </c>
      <c r="AL38">
        <v>79</v>
      </c>
      <c r="AM38">
        <v>1807</v>
      </c>
      <c r="AN38">
        <v>1637</v>
      </c>
      <c r="AO38">
        <v>3444</v>
      </c>
      <c r="AP38">
        <v>68</v>
      </c>
      <c r="AQ38">
        <v>75</v>
      </c>
      <c r="AR38">
        <v>71</v>
      </c>
      <c r="AS38" t="s">
        <v>206</v>
      </c>
      <c r="AT38" t="s">
        <v>206</v>
      </c>
      <c r="AU38" t="s">
        <v>206</v>
      </c>
      <c r="AV38" t="s">
        <v>206</v>
      </c>
      <c r="AW38" t="s">
        <v>206</v>
      </c>
      <c r="AX38" t="s">
        <v>206</v>
      </c>
      <c r="AY38">
        <v>2597</v>
      </c>
      <c r="AZ38">
        <v>2332</v>
      </c>
      <c r="BA38">
        <v>4929</v>
      </c>
      <c r="BB38">
        <v>69</v>
      </c>
      <c r="BC38">
        <v>79</v>
      </c>
      <c r="BD38">
        <v>74</v>
      </c>
      <c r="BE38">
        <v>2598</v>
      </c>
      <c r="BF38">
        <v>2332</v>
      </c>
      <c r="BG38">
        <v>4930</v>
      </c>
      <c r="BH38">
        <v>78</v>
      </c>
      <c r="BI38">
        <v>77</v>
      </c>
      <c r="BJ38">
        <v>78</v>
      </c>
      <c r="BK38">
        <v>2596</v>
      </c>
      <c r="BL38">
        <v>2332</v>
      </c>
      <c r="BM38">
        <v>4928</v>
      </c>
      <c r="BN38">
        <v>65</v>
      </c>
      <c r="BO38">
        <v>72</v>
      </c>
      <c r="BP38">
        <v>68</v>
      </c>
      <c r="BQ38" t="s">
        <v>206</v>
      </c>
      <c r="BR38" t="s">
        <v>206</v>
      </c>
      <c r="BS38" t="s">
        <v>206</v>
      </c>
      <c r="BT38" t="s">
        <v>206</v>
      </c>
      <c r="BU38" t="s">
        <v>206</v>
      </c>
      <c r="BV38" t="s">
        <v>206</v>
      </c>
    </row>
    <row r="39" spans="2:74" ht="12.75">
      <c r="B39" t="s">
        <v>868</v>
      </c>
      <c r="C39">
        <v>254</v>
      </c>
      <c r="D39">
        <v>232</v>
      </c>
      <c r="E39">
        <v>486</v>
      </c>
      <c r="F39">
        <v>60</v>
      </c>
      <c r="G39">
        <v>74</v>
      </c>
      <c r="H39">
        <v>66</v>
      </c>
      <c r="I39">
        <v>254</v>
      </c>
      <c r="J39">
        <v>232</v>
      </c>
      <c r="K39">
        <v>486</v>
      </c>
      <c r="L39">
        <v>65</v>
      </c>
      <c r="M39">
        <v>67</v>
      </c>
      <c r="N39">
        <v>66</v>
      </c>
      <c r="O39">
        <v>254</v>
      </c>
      <c r="P39">
        <v>232</v>
      </c>
      <c r="Q39">
        <v>486</v>
      </c>
      <c r="R39">
        <v>54</v>
      </c>
      <c r="S39">
        <v>62</v>
      </c>
      <c r="T39">
        <v>57</v>
      </c>
      <c r="U39" t="s">
        <v>206</v>
      </c>
      <c r="V39" t="s">
        <v>206</v>
      </c>
      <c r="W39" t="s">
        <v>206</v>
      </c>
      <c r="X39" t="s">
        <v>206</v>
      </c>
      <c r="Y39" t="s">
        <v>206</v>
      </c>
      <c r="Z39" t="s">
        <v>206</v>
      </c>
      <c r="AA39">
        <v>1620</v>
      </c>
      <c r="AB39">
        <v>1484</v>
      </c>
      <c r="AC39">
        <v>3104</v>
      </c>
      <c r="AD39">
        <v>69</v>
      </c>
      <c r="AE39">
        <v>79</v>
      </c>
      <c r="AF39">
        <v>74</v>
      </c>
      <c r="AG39">
        <v>1622</v>
      </c>
      <c r="AH39">
        <v>1485</v>
      </c>
      <c r="AI39">
        <v>3107</v>
      </c>
      <c r="AJ39">
        <v>73</v>
      </c>
      <c r="AK39">
        <v>73</v>
      </c>
      <c r="AL39">
        <v>73</v>
      </c>
      <c r="AM39">
        <v>1620</v>
      </c>
      <c r="AN39">
        <v>1482</v>
      </c>
      <c r="AO39">
        <v>3102</v>
      </c>
      <c r="AP39">
        <v>64</v>
      </c>
      <c r="AQ39">
        <v>70</v>
      </c>
      <c r="AR39">
        <v>67</v>
      </c>
      <c r="AS39" t="s">
        <v>206</v>
      </c>
      <c r="AT39" t="s">
        <v>206</v>
      </c>
      <c r="AU39" t="s">
        <v>206</v>
      </c>
      <c r="AV39" t="s">
        <v>206</v>
      </c>
      <c r="AW39" t="s">
        <v>206</v>
      </c>
      <c r="AX39" t="s">
        <v>206</v>
      </c>
      <c r="AY39">
        <v>1874</v>
      </c>
      <c r="AZ39">
        <v>1716</v>
      </c>
      <c r="BA39">
        <v>3590</v>
      </c>
      <c r="BB39">
        <v>68</v>
      </c>
      <c r="BC39">
        <v>78</v>
      </c>
      <c r="BD39">
        <v>73</v>
      </c>
      <c r="BE39">
        <v>1876</v>
      </c>
      <c r="BF39">
        <v>1717</v>
      </c>
      <c r="BG39">
        <v>3593</v>
      </c>
      <c r="BH39">
        <v>72</v>
      </c>
      <c r="BI39">
        <v>73</v>
      </c>
      <c r="BJ39">
        <v>72</v>
      </c>
      <c r="BK39">
        <v>1874</v>
      </c>
      <c r="BL39">
        <v>1714</v>
      </c>
      <c r="BM39">
        <v>3588</v>
      </c>
      <c r="BN39">
        <v>62</v>
      </c>
      <c r="BO39">
        <v>69</v>
      </c>
      <c r="BP39">
        <v>65</v>
      </c>
      <c r="BQ39" t="s">
        <v>206</v>
      </c>
      <c r="BR39" t="s">
        <v>206</v>
      </c>
      <c r="BS39" t="s">
        <v>206</v>
      </c>
      <c r="BT39" t="s">
        <v>206</v>
      </c>
      <c r="BU39" t="s">
        <v>206</v>
      </c>
      <c r="BV39" t="s">
        <v>206</v>
      </c>
    </row>
    <row r="43" ht="12.75">
      <c r="B43" t="s">
        <v>656</v>
      </c>
    </row>
    <row r="51" spans="3:51" ht="12.75">
      <c r="C51" t="s">
        <v>865</v>
      </c>
      <c r="AA51" t="s">
        <v>869</v>
      </c>
      <c r="AY51" t="s">
        <v>58</v>
      </c>
    </row>
    <row r="52" spans="3:57" ht="12.75">
      <c r="C52" t="s">
        <v>859</v>
      </c>
      <c r="I52" t="s">
        <v>860</v>
      </c>
      <c r="AA52" t="s">
        <v>859</v>
      </c>
      <c r="AG52" t="s">
        <v>860</v>
      </c>
      <c r="AY52" t="s">
        <v>859</v>
      </c>
      <c r="BE52" t="s">
        <v>860</v>
      </c>
    </row>
    <row r="53" spans="3:57" ht="12.75">
      <c r="C53">
        <v>1</v>
      </c>
      <c r="I53">
        <v>1</v>
      </c>
      <c r="AA53">
        <v>1</v>
      </c>
      <c r="AG53">
        <v>1</v>
      </c>
      <c r="AY53">
        <v>1</v>
      </c>
      <c r="BE53">
        <v>1</v>
      </c>
    </row>
    <row r="54" spans="3:57" ht="12.75">
      <c r="C54" t="s">
        <v>863</v>
      </c>
      <c r="I54" t="s">
        <v>864</v>
      </c>
      <c r="AA54" t="s">
        <v>863</v>
      </c>
      <c r="AG54" t="s">
        <v>864</v>
      </c>
      <c r="AY54" t="s">
        <v>863</v>
      </c>
      <c r="BE54" t="s">
        <v>864</v>
      </c>
    </row>
    <row r="55" spans="3:60" ht="12.75">
      <c r="C55" t="s">
        <v>58</v>
      </c>
      <c r="F55">
        <v>1</v>
      </c>
      <c r="I55" t="s">
        <v>58</v>
      </c>
      <c r="L55">
        <v>1</v>
      </c>
      <c r="AA55" t="s">
        <v>58</v>
      </c>
      <c r="AD55">
        <v>1</v>
      </c>
      <c r="AG55" t="s">
        <v>58</v>
      </c>
      <c r="AJ55">
        <v>1</v>
      </c>
      <c r="AY55" t="s">
        <v>58</v>
      </c>
      <c r="BB55">
        <v>1</v>
      </c>
      <c r="BE55" t="s">
        <v>58</v>
      </c>
      <c r="BH55">
        <v>1</v>
      </c>
    </row>
    <row r="56" spans="3:60" ht="12.75">
      <c r="C56" t="s">
        <v>143</v>
      </c>
      <c r="F56" t="s">
        <v>143</v>
      </c>
      <c r="I56" t="s">
        <v>143</v>
      </c>
      <c r="L56" t="s">
        <v>143</v>
      </c>
      <c r="AA56" t="s">
        <v>143</v>
      </c>
      <c r="AD56" t="s">
        <v>143</v>
      </c>
      <c r="AG56" t="s">
        <v>143</v>
      </c>
      <c r="AJ56" t="s">
        <v>143</v>
      </c>
      <c r="AY56" t="s">
        <v>143</v>
      </c>
      <c r="BB56" t="s">
        <v>143</v>
      </c>
      <c r="BE56" t="s">
        <v>143</v>
      </c>
      <c r="BH56" t="s">
        <v>143</v>
      </c>
    </row>
    <row r="57" spans="3:62" ht="12.75">
      <c r="C57" t="s">
        <v>145</v>
      </c>
      <c r="D57" t="s">
        <v>146</v>
      </c>
      <c r="E57" t="s">
        <v>58</v>
      </c>
      <c r="F57" t="s">
        <v>145</v>
      </c>
      <c r="G57" t="s">
        <v>146</v>
      </c>
      <c r="H57" t="s">
        <v>58</v>
      </c>
      <c r="I57" t="s">
        <v>145</v>
      </c>
      <c r="J57" t="s">
        <v>146</v>
      </c>
      <c r="K57" t="s">
        <v>58</v>
      </c>
      <c r="L57" t="s">
        <v>145</v>
      </c>
      <c r="M57" t="s">
        <v>146</v>
      </c>
      <c r="N57" t="s">
        <v>58</v>
      </c>
      <c r="AA57" t="s">
        <v>145</v>
      </c>
      <c r="AB57" t="s">
        <v>146</v>
      </c>
      <c r="AC57" t="s">
        <v>58</v>
      </c>
      <c r="AD57" t="s">
        <v>145</v>
      </c>
      <c r="AE57" t="s">
        <v>146</v>
      </c>
      <c r="AF57" t="s">
        <v>58</v>
      </c>
      <c r="AG57" t="s">
        <v>145</v>
      </c>
      <c r="AH57" t="s">
        <v>146</v>
      </c>
      <c r="AI57" t="s">
        <v>58</v>
      </c>
      <c r="AJ57" t="s">
        <v>145</v>
      </c>
      <c r="AK57" t="s">
        <v>146</v>
      </c>
      <c r="AL57" t="s">
        <v>58</v>
      </c>
      <c r="AY57" t="s">
        <v>145</v>
      </c>
      <c r="AZ57" t="s">
        <v>146</v>
      </c>
      <c r="BA57" t="s">
        <v>58</v>
      </c>
      <c r="BB57" t="s">
        <v>145</v>
      </c>
      <c r="BC57" t="s">
        <v>146</v>
      </c>
      <c r="BD57" t="s">
        <v>58</v>
      </c>
      <c r="BE57" t="s">
        <v>145</v>
      </c>
      <c r="BF57" t="s">
        <v>146</v>
      </c>
      <c r="BG57" t="s">
        <v>58</v>
      </c>
      <c r="BH57" t="s">
        <v>145</v>
      </c>
      <c r="BI57" t="s">
        <v>146</v>
      </c>
      <c r="BJ57" t="s">
        <v>58</v>
      </c>
    </row>
    <row r="58" spans="3:62" ht="12.75">
      <c r="C58" t="s">
        <v>157</v>
      </c>
      <c r="D58" t="s">
        <v>157</v>
      </c>
      <c r="E58" t="s">
        <v>157</v>
      </c>
      <c r="F58" t="s">
        <v>157</v>
      </c>
      <c r="G58" t="s">
        <v>157</v>
      </c>
      <c r="H58" t="s">
        <v>157</v>
      </c>
      <c r="I58" t="s">
        <v>157</v>
      </c>
      <c r="J58" t="s">
        <v>157</v>
      </c>
      <c r="K58" t="s">
        <v>157</v>
      </c>
      <c r="L58" t="s">
        <v>157</v>
      </c>
      <c r="M58" t="s">
        <v>157</v>
      </c>
      <c r="N58" t="s">
        <v>157</v>
      </c>
      <c r="AA58" t="s">
        <v>157</v>
      </c>
      <c r="AB58" t="s">
        <v>157</v>
      </c>
      <c r="AC58" t="s">
        <v>157</v>
      </c>
      <c r="AD58" t="s">
        <v>157</v>
      </c>
      <c r="AE58" t="s">
        <v>157</v>
      </c>
      <c r="AF58" t="s">
        <v>157</v>
      </c>
      <c r="AG58" t="s">
        <v>157</v>
      </c>
      <c r="AH58" t="s">
        <v>157</v>
      </c>
      <c r="AI58" t="s">
        <v>157</v>
      </c>
      <c r="AJ58" t="s">
        <v>157</v>
      </c>
      <c r="AK58" t="s">
        <v>157</v>
      </c>
      <c r="AL58" t="s">
        <v>157</v>
      </c>
      <c r="AY58" t="s">
        <v>157</v>
      </c>
      <c r="AZ58" t="s">
        <v>157</v>
      </c>
      <c r="BA58" t="s">
        <v>157</v>
      </c>
      <c r="BB58" t="s">
        <v>157</v>
      </c>
      <c r="BC58" t="s">
        <v>157</v>
      </c>
      <c r="BD58" t="s">
        <v>157</v>
      </c>
      <c r="BE58" t="s">
        <v>157</v>
      </c>
      <c r="BF58" t="s">
        <v>157</v>
      </c>
      <c r="BG58" t="s">
        <v>157</v>
      </c>
      <c r="BH58" t="s">
        <v>157</v>
      </c>
      <c r="BI58" t="s">
        <v>157</v>
      </c>
      <c r="BJ58" t="s">
        <v>157</v>
      </c>
    </row>
    <row r="59" spans="1:62" ht="12.75">
      <c r="A59" t="s">
        <v>853</v>
      </c>
      <c r="B59" s="88" t="s">
        <v>881</v>
      </c>
      <c r="C59" t="s">
        <v>206</v>
      </c>
      <c r="D59" t="s">
        <v>206</v>
      </c>
      <c r="E59" t="s">
        <v>206</v>
      </c>
      <c r="F59" t="s">
        <v>206</v>
      </c>
      <c r="G59" t="s">
        <v>206</v>
      </c>
      <c r="H59" t="s">
        <v>206</v>
      </c>
      <c r="I59" t="s">
        <v>206</v>
      </c>
      <c r="J59" t="s">
        <v>206</v>
      </c>
      <c r="K59" t="s">
        <v>206</v>
      </c>
      <c r="L59" t="s">
        <v>206</v>
      </c>
      <c r="M59" t="s">
        <v>206</v>
      </c>
      <c r="N59" t="s">
        <v>206</v>
      </c>
      <c r="O59" t="s">
        <v>206</v>
      </c>
      <c r="P59" t="s">
        <v>206</v>
      </c>
      <c r="Q59" t="s">
        <v>206</v>
      </c>
      <c r="R59" t="s">
        <v>206</v>
      </c>
      <c r="S59" t="s">
        <v>206</v>
      </c>
      <c r="T59" t="s">
        <v>206</v>
      </c>
      <c r="U59" t="s">
        <v>206</v>
      </c>
      <c r="V59" t="s">
        <v>206</v>
      </c>
      <c r="W59" t="s">
        <v>206</v>
      </c>
      <c r="X59" t="s">
        <v>206</v>
      </c>
      <c r="Y59" t="s">
        <v>206</v>
      </c>
      <c r="Z59" t="s">
        <v>206</v>
      </c>
      <c r="AA59" t="s">
        <v>206</v>
      </c>
      <c r="AB59" t="s">
        <v>206</v>
      </c>
      <c r="AC59" t="s">
        <v>206</v>
      </c>
      <c r="AD59" t="s">
        <v>206</v>
      </c>
      <c r="AE59" t="s">
        <v>206</v>
      </c>
      <c r="AF59" t="s">
        <v>206</v>
      </c>
      <c r="AG59" t="s">
        <v>206</v>
      </c>
      <c r="AH59" t="s">
        <v>206</v>
      </c>
      <c r="AI59" t="s">
        <v>206</v>
      </c>
      <c r="AJ59" t="s">
        <v>206</v>
      </c>
      <c r="AK59" t="s">
        <v>206</v>
      </c>
      <c r="AL59" t="s">
        <v>206</v>
      </c>
      <c r="AM59" t="s">
        <v>206</v>
      </c>
      <c r="AN59" t="s">
        <v>206</v>
      </c>
      <c r="AO59" t="s">
        <v>206</v>
      </c>
      <c r="AP59" t="s">
        <v>206</v>
      </c>
      <c r="AQ59" t="s">
        <v>206</v>
      </c>
      <c r="AR59" t="s">
        <v>206</v>
      </c>
      <c r="AS59" t="s">
        <v>206</v>
      </c>
      <c r="AT59" t="s">
        <v>206</v>
      </c>
      <c r="AU59" t="s">
        <v>206</v>
      </c>
      <c r="AV59" t="s">
        <v>206</v>
      </c>
      <c r="AW59" t="s">
        <v>206</v>
      </c>
      <c r="AX59" t="s">
        <v>206</v>
      </c>
      <c r="AY59" t="s">
        <v>206</v>
      </c>
      <c r="AZ59" t="s">
        <v>206</v>
      </c>
      <c r="BA59" t="s">
        <v>206</v>
      </c>
      <c r="BB59" t="s">
        <v>206</v>
      </c>
      <c r="BC59" t="s">
        <v>206</v>
      </c>
      <c r="BD59" t="s">
        <v>206</v>
      </c>
      <c r="BE59" t="s">
        <v>206</v>
      </c>
      <c r="BF59" t="s">
        <v>206</v>
      </c>
      <c r="BG59" t="s">
        <v>206</v>
      </c>
      <c r="BH59" t="s">
        <v>206</v>
      </c>
      <c r="BI59" t="s">
        <v>206</v>
      </c>
      <c r="BJ59" t="s">
        <v>206</v>
      </c>
    </row>
    <row r="60" spans="2:62" ht="12.75">
      <c r="B60" t="s">
        <v>7</v>
      </c>
      <c r="C60" t="s">
        <v>206</v>
      </c>
      <c r="D60" t="s">
        <v>206</v>
      </c>
      <c r="E60" t="s">
        <v>206</v>
      </c>
      <c r="F60" t="s">
        <v>206</v>
      </c>
      <c r="G60" t="s">
        <v>206</v>
      </c>
      <c r="H60" t="s">
        <v>206</v>
      </c>
      <c r="I60" t="s">
        <v>206</v>
      </c>
      <c r="J60" t="s">
        <v>206</v>
      </c>
      <c r="K60" t="s">
        <v>206</v>
      </c>
      <c r="L60" t="s">
        <v>206</v>
      </c>
      <c r="M60" t="s">
        <v>206</v>
      </c>
      <c r="N60" t="s">
        <v>206</v>
      </c>
      <c r="O60" t="s">
        <v>206</v>
      </c>
      <c r="P60" t="s">
        <v>206</v>
      </c>
      <c r="Q60" t="s">
        <v>206</v>
      </c>
      <c r="R60" t="s">
        <v>206</v>
      </c>
      <c r="S60" t="s">
        <v>206</v>
      </c>
      <c r="T60" t="s">
        <v>206</v>
      </c>
      <c r="U60" t="s">
        <v>206</v>
      </c>
      <c r="V60" t="s">
        <v>206</v>
      </c>
      <c r="W60" t="s">
        <v>206</v>
      </c>
      <c r="X60" t="s">
        <v>206</v>
      </c>
      <c r="Y60" t="s">
        <v>206</v>
      </c>
      <c r="Z60" t="s">
        <v>206</v>
      </c>
      <c r="AA60" t="s">
        <v>206</v>
      </c>
      <c r="AB60" t="s">
        <v>206</v>
      </c>
      <c r="AC60" t="s">
        <v>206</v>
      </c>
      <c r="AD60" t="s">
        <v>206</v>
      </c>
      <c r="AE60" t="s">
        <v>206</v>
      </c>
      <c r="AF60" t="s">
        <v>206</v>
      </c>
      <c r="AG60" t="s">
        <v>206</v>
      </c>
      <c r="AH60" t="s">
        <v>206</v>
      </c>
      <c r="AI60" t="s">
        <v>206</v>
      </c>
      <c r="AJ60" t="s">
        <v>206</v>
      </c>
      <c r="AK60" t="s">
        <v>206</v>
      </c>
      <c r="AL60" t="s">
        <v>206</v>
      </c>
      <c r="AM60" t="s">
        <v>206</v>
      </c>
      <c r="AN60" t="s">
        <v>206</v>
      </c>
      <c r="AO60" t="s">
        <v>206</v>
      </c>
      <c r="AP60" t="s">
        <v>206</v>
      </c>
      <c r="AQ60" t="s">
        <v>206</v>
      </c>
      <c r="AR60" t="s">
        <v>206</v>
      </c>
      <c r="AS60" t="s">
        <v>206</v>
      </c>
      <c r="AT60" t="s">
        <v>206</v>
      </c>
      <c r="AU60" t="s">
        <v>206</v>
      </c>
      <c r="AV60" t="s">
        <v>206</v>
      </c>
      <c r="AW60" t="s">
        <v>206</v>
      </c>
      <c r="AX60" t="s">
        <v>206</v>
      </c>
      <c r="AY60" t="s">
        <v>206</v>
      </c>
      <c r="AZ60" t="s">
        <v>206</v>
      </c>
      <c r="BA60" t="s">
        <v>206</v>
      </c>
      <c r="BB60" t="s">
        <v>206</v>
      </c>
      <c r="BC60" t="s">
        <v>206</v>
      </c>
      <c r="BD60" t="s">
        <v>206</v>
      </c>
      <c r="BE60" t="s">
        <v>206</v>
      </c>
      <c r="BF60" t="s">
        <v>206</v>
      </c>
      <c r="BG60" t="s">
        <v>206</v>
      </c>
      <c r="BH60" t="s">
        <v>206</v>
      </c>
      <c r="BI60" t="s">
        <v>206</v>
      </c>
      <c r="BJ60" t="s">
        <v>206</v>
      </c>
    </row>
    <row r="61" spans="2:62" ht="12.75">
      <c r="B61" t="s">
        <v>59</v>
      </c>
      <c r="C61" t="s">
        <v>206</v>
      </c>
      <c r="D61" t="s">
        <v>206</v>
      </c>
      <c r="E61" t="s">
        <v>206</v>
      </c>
      <c r="F61" t="s">
        <v>206</v>
      </c>
      <c r="G61" t="s">
        <v>206</v>
      </c>
      <c r="H61" t="s">
        <v>206</v>
      </c>
      <c r="I61" t="s">
        <v>206</v>
      </c>
      <c r="J61" t="s">
        <v>206</v>
      </c>
      <c r="K61" t="s">
        <v>206</v>
      </c>
      <c r="L61" t="s">
        <v>206</v>
      </c>
      <c r="M61" t="s">
        <v>206</v>
      </c>
      <c r="N61" t="s">
        <v>206</v>
      </c>
      <c r="O61" t="s">
        <v>206</v>
      </c>
      <c r="P61" t="s">
        <v>206</v>
      </c>
      <c r="Q61" t="s">
        <v>206</v>
      </c>
      <c r="R61" t="s">
        <v>206</v>
      </c>
      <c r="S61" t="s">
        <v>206</v>
      </c>
      <c r="T61" t="s">
        <v>206</v>
      </c>
      <c r="U61" t="s">
        <v>206</v>
      </c>
      <c r="V61" t="s">
        <v>206</v>
      </c>
      <c r="W61" t="s">
        <v>206</v>
      </c>
      <c r="X61" t="s">
        <v>206</v>
      </c>
      <c r="Y61" t="s">
        <v>206</v>
      </c>
      <c r="Z61" t="s">
        <v>206</v>
      </c>
      <c r="AA61" t="s">
        <v>206</v>
      </c>
      <c r="AB61" t="s">
        <v>206</v>
      </c>
      <c r="AC61" t="s">
        <v>206</v>
      </c>
      <c r="AD61" t="s">
        <v>206</v>
      </c>
      <c r="AE61" t="s">
        <v>206</v>
      </c>
      <c r="AF61" t="s">
        <v>206</v>
      </c>
      <c r="AG61" t="s">
        <v>206</v>
      </c>
      <c r="AH61" t="s">
        <v>206</v>
      </c>
      <c r="AI61" t="s">
        <v>206</v>
      </c>
      <c r="AJ61" t="s">
        <v>206</v>
      </c>
      <c r="AK61" t="s">
        <v>206</v>
      </c>
      <c r="AL61" t="s">
        <v>206</v>
      </c>
      <c r="AM61" t="s">
        <v>206</v>
      </c>
      <c r="AN61" t="s">
        <v>206</v>
      </c>
      <c r="AO61" t="s">
        <v>206</v>
      </c>
      <c r="AP61" t="s">
        <v>206</v>
      </c>
      <c r="AQ61" t="s">
        <v>206</v>
      </c>
      <c r="AR61" t="s">
        <v>206</v>
      </c>
      <c r="AS61" t="s">
        <v>206</v>
      </c>
      <c r="AT61" t="s">
        <v>206</v>
      </c>
      <c r="AU61" t="s">
        <v>206</v>
      </c>
      <c r="AV61" t="s">
        <v>206</v>
      </c>
      <c r="AW61" t="s">
        <v>206</v>
      </c>
      <c r="AX61" t="s">
        <v>206</v>
      </c>
      <c r="AY61" t="s">
        <v>206</v>
      </c>
      <c r="AZ61" t="s">
        <v>206</v>
      </c>
      <c r="BA61" t="s">
        <v>206</v>
      </c>
      <c r="BB61" t="s">
        <v>206</v>
      </c>
      <c r="BC61" t="s">
        <v>206</v>
      </c>
      <c r="BD61" t="s">
        <v>206</v>
      </c>
      <c r="BE61" t="s">
        <v>206</v>
      </c>
      <c r="BF61" t="s">
        <v>206</v>
      </c>
      <c r="BG61" t="s">
        <v>206</v>
      </c>
      <c r="BH61" t="s">
        <v>206</v>
      </c>
      <c r="BI61" t="s">
        <v>206</v>
      </c>
      <c r="BJ61" t="s">
        <v>206</v>
      </c>
    </row>
    <row r="62" spans="2:62" ht="12.75">
      <c r="B62" t="s">
        <v>60</v>
      </c>
      <c r="C62" t="s">
        <v>206</v>
      </c>
      <c r="D62" t="s">
        <v>206</v>
      </c>
      <c r="E62" t="s">
        <v>206</v>
      </c>
      <c r="F62" t="s">
        <v>206</v>
      </c>
      <c r="G62" t="s">
        <v>206</v>
      </c>
      <c r="H62" t="s">
        <v>206</v>
      </c>
      <c r="I62" t="s">
        <v>206</v>
      </c>
      <c r="J62" t="s">
        <v>206</v>
      </c>
      <c r="K62" t="s">
        <v>206</v>
      </c>
      <c r="L62" t="s">
        <v>206</v>
      </c>
      <c r="M62" t="s">
        <v>206</v>
      </c>
      <c r="N62" t="s">
        <v>206</v>
      </c>
      <c r="O62" t="s">
        <v>206</v>
      </c>
      <c r="P62" t="s">
        <v>206</v>
      </c>
      <c r="Q62" t="s">
        <v>206</v>
      </c>
      <c r="R62" t="s">
        <v>206</v>
      </c>
      <c r="S62" t="s">
        <v>206</v>
      </c>
      <c r="T62" t="s">
        <v>206</v>
      </c>
      <c r="U62" t="s">
        <v>206</v>
      </c>
      <c r="V62" t="s">
        <v>206</v>
      </c>
      <c r="W62" t="s">
        <v>206</v>
      </c>
      <c r="X62" t="s">
        <v>206</v>
      </c>
      <c r="Y62" t="s">
        <v>206</v>
      </c>
      <c r="Z62" t="s">
        <v>206</v>
      </c>
      <c r="AA62" t="s">
        <v>206</v>
      </c>
      <c r="AB62" t="s">
        <v>206</v>
      </c>
      <c r="AC62" t="s">
        <v>206</v>
      </c>
      <c r="AD62" t="s">
        <v>206</v>
      </c>
      <c r="AE62" t="s">
        <v>206</v>
      </c>
      <c r="AF62" t="s">
        <v>206</v>
      </c>
      <c r="AG62" t="s">
        <v>206</v>
      </c>
      <c r="AH62" t="s">
        <v>206</v>
      </c>
      <c r="AI62" t="s">
        <v>206</v>
      </c>
      <c r="AJ62" t="s">
        <v>206</v>
      </c>
      <c r="AK62" t="s">
        <v>206</v>
      </c>
      <c r="AL62" t="s">
        <v>206</v>
      </c>
      <c r="AM62" t="s">
        <v>206</v>
      </c>
      <c r="AN62" t="s">
        <v>206</v>
      </c>
      <c r="AO62" t="s">
        <v>206</v>
      </c>
      <c r="AP62" t="s">
        <v>206</v>
      </c>
      <c r="AQ62" t="s">
        <v>206</v>
      </c>
      <c r="AR62" t="s">
        <v>206</v>
      </c>
      <c r="AS62" t="s">
        <v>206</v>
      </c>
      <c r="AT62" t="s">
        <v>206</v>
      </c>
      <c r="AU62" t="s">
        <v>206</v>
      </c>
      <c r="AV62" t="s">
        <v>206</v>
      </c>
      <c r="AW62" t="s">
        <v>206</v>
      </c>
      <c r="AX62" t="s">
        <v>206</v>
      </c>
      <c r="AY62" t="s">
        <v>206</v>
      </c>
      <c r="AZ62" t="s">
        <v>206</v>
      </c>
      <c r="BA62" t="s">
        <v>206</v>
      </c>
      <c r="BB62" t="s">
        <v>206</v>
      </c>
      <c r="BC62" t="s">
        <v>206</v>
      </c>
      <c r="BD62" t="s">
        <v>206</v>
      </c>
      <c r="BE62" t="s">
        <v>206</v>
      </c>
      <c r="BF62" t="s">
        <v>206</v>
      </c>
      <c r="BG62" t="s">
        <v>206</v>
      </c>
      <c r="BH62" t="s">
        <v>206</v>
      </c>
      <c r="BI62" t="s">
        <v>206</v>
      </c>
      <c r="BJ62" t="s">
        <v>206</v>
      </c>
    </row>
    <row r="63" spans="2:62" ht="12.75">
      <c r="B63" t="s">
        <v>61</v>
      </c>
      <c r="C63" t="s">
        <v>206</v>
      </c>
      <c r="D63" t="s">
        <v>206</v>
      </c>
      <c r="E63" t="s">
        <v>206</v>
      </c>
      <c r="F63" t="s">
        <v>206</v>
      </c>
      <c r="G63" t="s">
        <v>206</v>
      </c>
      <c r="H63" t="s">
        <v>206</v>
      </c>
      <c r="I63" t="s">
        <v>206</v>
      </c>
      <c r="J63" t="s">
        <v>206</v>
      </c>
      <c r="K63" t="s">
        <v>206</v>
      </c>
      <c r="L63" t="s">
        <v>206</v>
      </c>
      <c r="M63" t="s">
        <v>206</v>
      </c>
      <c r="N63" t="s">
        <v>206</v>
      </c>
      <c r="O63" t="s">
        <v>206</v>
      </c>
      <c r="P63" t="s">
        <v>206</v>
      </c>
      <c r="Q63" t="s">
        <v>206</v>
      </c>
      <c r="R63" t="s">
        <v>206</v>
      </c>
      <c r="S63" t="s">
        <v>206</v>
      </c>
      <c r="T63" t="s">
        <v>206</v>
      </c>
      <c r="U63" t="s">
        <v>206</v>
      </c>
      <c r="V63" t="s">
        <v>206</v>
      </c>
      <c r="W63" t="s">
        <v>206</v>
      </c>
      <c r="X63" t="s">
        <v>206</v>
      </c>
      <c r="Y63" t="s">
        <v>206</v>
      </c>
      <c r="Z63" t="s">
        <v>206</v>
      </c>
      <c r="AA63" t="s">
        <v>206</v>
      </c>
      <c r="AB63" t="s">
        <v>206</v>
      </c>
      <c r="AC63" t="s">
        <v>206</v>
      </c>
      <c r="AD63" t="s">
        <v>206</v>
      </c>
      <c r="AE63" t="s">
        <v>206</v>
      </c>
      <c r="AF63" t="s">
        <v>206</v>
      </c>
      <c r="AG63" t="s">
        <v>206</v>
      </c>
      <c r="AH63" t="s">
        <v>206</v>
      </c>
      <c r="AI63" t="s">
        <v>206</v>
      </c>
      <c r="AJ63" t="s">
        <v>206</v>
      </c>
      <c r="AK63" t="s">
        <v>206</v>
      </c>
      <c r="AL63" t="s">
        <v>206</v>
      </c>
      <c r="AM63" t="s">
        <v>206</v>
      </c>
      <c r="AN63" t="s">
        <v>206</v>
      </c>
      <c r="AO63" t="s">
        <v>206</v>
      </c>
      <c r="AP63" t="s">
        <v>206</v>
      </c>
      <c r="AQ63" t="s">
        <v>206</v>
      </c>
      <c r="AR63" t="s">
        <v>206</v>
      </c>
      <c r="AS63" t="s">
        <v>206</v>
      </c>
      <c r="AT63" t="s">
        <v>206</v>
      </c>
      <c r="AU63" t="s">
        <v>206</v>
      </c>
      <c r="AV63" t="s">
        <v>206</v>
      </c>
      <c r="AW63" t="s">
        <v>206</v>
      </c>
      <c r="AX63" t="s">
        <v>206</v>
      </c>
      <c r="AY63" t="s">
        <v>206</v>
      </c>
      <c r="AZ63" t="s">
        <v>206</v>
      </c>
      <c r="BA63" t="s">
        <v>206</v>
      </c>
      <c r="BB63" t="s">
        <v>206</v>
      </c>
      <c r="BC63" t="s">
        <v>206</v>
      </c>
      <c r="BD63" t="s">
        <v>206</v>
      </c>
      <c r="BE63" t="s">
        <v>206</v>
      </c>
      <c r="BF63" t="s">
        <v>206</v>
      </c>
      <c r="BG63" t="s">
        <v>206</v>
      </c>
      <c r="BH63" t="s">
        <v>206</v>
      </c>
      <c r="BI63" t="s">
        <v>206</v>
      </c>
      <c r="BJ63" t="s">
        <v>206</v>
      </c>
    </row>
    <row r="64" spans="2:62" ht="12.75">
      <c r="B64" t="s">
        <v>114</v>
      </c>
      <c r="C64" t="s">
        <v>206</v>
      </c>
      <c r="D64" t="s">
        <v>206</v>
      </c>
      <c r="E64" t="s">
        <v>206</v>
      </c>
      <c r="F64" t="s">
        <v>206</v>
      </c>
      <c r="G64" t="s">
        <v>206</v>
      </c>
      <c r="H64" t="s">
        <v>206</v>
      </c>
      <c r="I64" t="s">
        <v>206</v>
      </c>
      <c r="J64" t="s">
        <v>206</v>
      </c>
      <c r="K64" t="s">
        <v>206</v>
      </c>
      <c r="L64" t="s">
        <v>206</v>
      </c>
      <c r="M64" t="s">
        <v>206</v>
      </c>
      <c r="N64" t="s">
        <v>206</v>
      </c>
      <c r="O64" t="s">
        <v>206</v>
      </c>
      <c r="P64" t="s">
        <v>206</v>
      </c>
      <c r="Q64" t="s">
        <v>206</v>
      </c>
      <c r="R64" t="s">
        <v>206</v>
      </c>
      <c r="S64" t="s">
        <v>206</v>
      </c>
      <c r="T64" t="s">
        <v>206</v>
      </c>
      <c r="U64" t="s">
        <v>206</v>
      </c>
      <c r="V64" t="s">
        <v>206</v>
      </c>
      <c r="W64" t="s">
        <v>206</v>
      </c>
      <c r="X64" t="s">
        <v>206</v>
      </c>
      <c r="Y64" t="s">
        <v>206</v>
      </c>
      <c r="Z64" t="s">
        <v>206</v>
      </c>
      <c r="AA64" t="s">
        <v>206</v>
      </c>
      <c r="AB64" t="s">
        <v>206</v>
      </c>
      <c r="AC64" t="s">
        <v>206</v>
      </c>
      <c r="AD64" t="s">
        <v>206</v>
      </c>
      <c r="AE64" t="s">
        <v>206</v>
      </c>
      <c r="AF64" t="s">
        <v>206</v>
      </c>
      <c r="AG64" t="s">
        <v>206</v>
      </c>
      <c r="AH64" t="s">
        <v>206</v>
      </c>
      <c r="AI64" t="s">
        <v>206</v>
      </c>
      <c r="AJ64" t="s">
        <v>206</v>
      </c>
      <c r="AK64" t="s">
        <v>206</v>
      </c>
      <c r="AL64" t="s">
        <v>206</v>
      </c>
      <c r="AM64" t="s">
        <v>206</v>
      </c>
      <c r="AN64" t="s">
        <v>206</v>
      </c>
      <c r="AO64" t="s">
        <v>206</v>
      </c>
      <c r="AP64" t="s">
        <v>206</v>
      </c>
      <c r="AQ64" t="s">
        <v>206</v>
      </c>
      <c r="AR64" t="s">
        <v>206</v>
      </c>
      <c r="AS64" t="s">
        <v>206</v>
      </c>
      <c r="AT64" t="s">
        <v>206</v>
      </c>
      <c r="AU64" t="s">
        <v>206</v>
      </c>
      <c r="AV64" t="s">
        <v>206</v>
      </c>
      <c r="AW64" t="s">
        <v>206</v>
      </c>
      <c r="AX64" t="s">
        <v>206</v>
      </c>
      <c r="AY64" t="s">
        <v>206</v>
      </c>
      <c r="AZ64" t="s">
        <v>206</v>
      </c>
      <c r="BA64" t="s">
        <v>206</v>
      </c>
      <c r="BB64" t="s">
        <v>206</v>
      </c>
      <c r="BC64" t="s">
        <v>206</v>
      </c>
      <c r="BD64" t="s">
        <v>206</v>
      </c>
      <c r="BE64" t="s">
        <v>206</v>
      </c>
      <c r="BF64" t="s">
        <v>206</v>
      </c>
      <c r="BG64" t="s">
        <v>206</v>
      </c>
      <c r="BH64" t="s">
        <v>206</v>
      </c>
      <c r="BI64" t="s">
        <v>206</v>
      </c>
      <c r="BJ64" t="s">
        <v>206</v>
      </c>
    </row>
    <row r="65" spans="2:62" ht="12.75">
      <c r="B65" t="s">
        <v>107</v>
      </c>
      <c r="C65" t="s">
        <v>206</v>
      </c>
      <c r="D65" t="s">
        <v>206</v>
      </c>
      <c r="E65" t="s">
        <v>206</v>
      </c>
      <c r="F65" t="s">
        <v>206</v>
      </c>
      <c r="G65" t="s">
        <v>206</v>
      </c>
      <c r="H65" t="s">
        <v>206</v>
      </c>
      <c r="I65" t="s">
        <v>206</v>
      </c>
      <c r="J65" t="s">
        <v>206</v>
      </c>
      <c r="K65" t="s">
        <v>206</v>
      </c>
      <c r="L65" t="s">
        <v>206</v>
      </c>
      <c r="M65" t="s">
        <v>206</v>
      </c>
      <c r="N65" t="s">
        <v>206</v>
      </c>
      <c r="O65" t="s">
        <v>206</v>
      </c>
      <c r="P65" t="s">
        <v>206</v>
      </c>
      <c r="Q65" t="s">
        <v>206</v>
      </c>
      <c r="R65" t="s">
        <v>206</v>
      </c>
      <c r="S65" t="s">
        <v>206</v>
      </c>
      <c r="T65" t="s">
        <v>206</v>
      </c>
      <c r="U65" t="s">
        <v>206</v>
      </c>
      <c r="V65" t="s">
        <v>206</v>
      </c>
      <c r="W65" t="s">
        <v>206</v>
      </c>
      <c r="X65" t="s">
        <v>206</v>
      </c>
      <c r="Y65" t="s">
        <v>206</v>
      </c>
      <c r="Z65" t="s">
        <v>206</v>
      </c>
      <c r="AA65" t="s">
        <v>206</v>
      </c>
      <c r="AB65" t="s">
        <v>206</v>
      </c>
      <c r="AC65" t="s">
        <v>206</v>
      </c>
      <c r="AD65" t="s">
        <v>206</v>
      </c>
      <c r="AE65" t="s">
        <v>206</v>
      </c>
      <c r="AF65" t="s">
        <v>206</v>
      </c>
      <c r="AG65" t="s">
        <v>206</v>
      </c>
      <c r="AH65" t="s">
        <v>206</v>
      </c>
      <c r="AI65" t="s">
        <v>206</v>
      </c>
      <c r="AJ65" t="s">
        <v>206</v>
      </c>
      <c r="AK65" t="s">
        <v>206</v>
      </c>
      <c r="AL65" t="s">
        <v>206</v>
      </c>
      <c r="AM65" t="s">
        <v>206</v>
      </c>
      <c r="AN65" t="s">
        <v>206</v>
      </c>
      <c r="AO65" t="s">
        <v>206</v>
      </c>
      <c r="AP65" t="s">
        <v>206</v>
      </c>
      <c r="AQ65" t="s">
        <v>206</v>
      </c>
      <c r="AR65" t="s">
        <v>206</v>
      </c>
      <c r="AS65" t="s">
        <v>206</v>
      </c>
      <c r="AT65" t="s">
        <v>206</v>
      </c>
      <c r="AU65" t="s">
        <v>206</v>
      </c>
      <c r="AV65" t="s">
        <v>206</v>
      </c>
      <c r="AW65" t="s">
        <v>206</v>
      </c>
      <c r="AX65" t="s">
        <v>206</v>
      </c>
      <c r="AY65" t="s">
        <v>206</v>
      </c>
      <c r="AZ65" t="s">
        <v>206</v>
      </c>
      <c r="BA65" t="s">
        <v>206</v>
      </c>
      <c r="BB65" t="s">
        <v>206</v>
      </c>
      <c r="BC65" t="s">
        <v>206</v>
      </c>
      <c r="BD65" t="s">
        <v>206</v>
      </c>
      <c r="BE65" t="s">
        <v>206</v>
      </c>
      <c r="BF65" t="s">
        <v>206</v>
      </c>
      <c r="BG65" t="s">
        <v>206</v>
      </c>
      <c r="BH65" t="s">
        <v>206</v>
      </c>
      <c r="BI65" t="s">
        <v>206</v>
      </c>
      <c r="BJ65" t="s">
        <v>206</v>
      </c>
    </row>
    <row r="66" spans="2:62" ht="12.75">
      <c r="B66" t="s">
        <v>12</v>
      </c>
      <c r="C66" t="s">
        <v>206</v>
      </c>
      <c r="D66" t="s">
        <v>206</v>
      </c>
      <c r="E66" t="s">
        <v>206</v>
      </c>
      <c r="F66" t="s">
        <v>206</v>
      </c>
      <c r="G66" t="s">
        <v>206</v>
      </c>
      <c r="H66" t="s">
        <v>206</v>
      </c>
      <c r="I66" t="s">
        <v>206</v>
      </c>
      <c r="J66" t="s">
        <v>206</v>
      </c>
      <c r="K66" t="s">
        <v>206</v>
      </c>
      <c r="L66" t="s">
        <v>206</v>
      </c>
      <c r="M66" t="s">
        <v>206</v>
      </c>
      <c r="N66" t="s">
        <v>206</v>
      </c>
      <c r="O66" t="s">
        <v>206</v>
      </c>
      <c r="P66" t="s">
        <v>206</v>
      </c>
      <c r="Q66" t="s">
        <v>206</v>
      </c>
      <c r="R66" t="s">
        <v>206</v>
      </c>
      <c r="S66" t="s">
        <v>206</v>
      </c>
      <c r="T66" t="s">
        <v>206</v>
      </c>
      <c r="U66" t="s">
        <v>206</v>
      </c>
      <c r="V66" t="s">
        <v>206</v>
      </c>
      <c r="W66" t="s">
        <v>206</v>
      </c>
      <c r="X66" t="s">
        <v>206</v>
      </c>
      <c r="Y66" t="s">
        <v>206</v>
      </c>
      <c r="Z66" t="s">
        <v>206</v>
      </c>
      <c r="AA66" t="s">
        <v>206</v>
      </c>
      <c r="AB66" t="s">
        <v>206</v>
      </c>
      <c r="AC66" t="s">
        <v>206</v>
      </c>
      <c r="AD66" t="s">
        <v>206</v>
      </c>
      <c r="AE66" t="s">
        <v>206</v>
      </c>
      <c r="AF66" t="s">
        <v>206</v>
      </c>
      <c r="AG66" t="s">
        <v>206</v>
      </c>
      <c r="AH66" t="s">
        <v>206</v>
      </c>
      <c r="AI66" t="s">
        <v>206</v>
      </c>
      <c r="AJ66" t="s">
        <v>206</v>
      </c>
      <c r="AK66" t="s">
        <v>206</v>
      </c>
      <c r="AL66" t="s">
        <v>206</v>
      </c>
      <c r="AM66" t="s">
        <v>206</v>
      </c>
      <c r="AN66" t="s">
        <v>206</v>
      </c>
      <c r="AO66" t="s">
        <v>206</v>
      </c>
      <c r="AP66" t="s">
        <v>206</v>
      </c>
      <c r="AQ66" t="s">
        <v>206</v>
      </c>
      <c r="AR66" t="s">
        <v>206</v>
      </c>
      <c r="AS66" t="s">
        <v>206</v>
      </c>
      <c r="AT66" t="s">
        <v>206</v>
      </c>
      <c r="AU66" t="s">
        <v>206</v>
      </c>
      <c r="AV66" t="s">
        <v>206</v>
      </c>
      <c r="AW66" t="s">
        <v>206</v>
      </c>
      <c r="AX66" t="s">
        <v>206</v>
      </c>
      <c r="AY66" t="s">
        <v>206</v>
      </c>
      <c r="AZ66" t="s">
        <v>206</v>
      </c>
      <c r="BA66" t="s">
        <v>206</v>
      </c>
      <c r="BB66" t="s">
        <v>206</v>
      </c>
      <c r="BC66" t="s">
        <v>206</v>
      </c>
      <c r="BD66" t="s">
        <v>206</v>
      </c>
      <c r="BE66" t="s">
        <v>206</v>
      </c>
      <c r="BF66" t="s">
        <v>206</v>
      </c>
      <c r="BG66" t="s">
        <v>206</v>
      </c>
      <c r="BH66" t="s">
        <v>206</v>
      </c>
      <c r="BI66" t="s">
        <v>206</v>
      </c>
      <c r="BJ66" t="s">
        <v>206</v>
      </c>
    </row>
    <row r="67" spans="2:62" ht="12.75">
      <c r="B67" t="s">
        <v>62</v>
      </c>
      <c r="C67" t="s">
        <v>206</v>
      </c>
      <c r="D67" t="s">
        <v>206</v>
      </c>
      <c r="E67" t="s">
        <v>206</v>
      </c>
      <c r="F67" t="s">
        <v>206</v>
      </c>
      <c r="G67" t="s">
        <v>206</v>
      </c>
      <c r="H67" t="s">
        <v>206</v>
      </c>
      <c r="I67" t="s">
        <v>206</v>
      </c>
      <c r="J67" t="s">
        <v>206</v>
      </c>
      <c r="K67" t="s">
        <v>206</v>
      </c>
      <c r="L67" t="s">
        <v>206</v>
      </c>
      <c r="M67" t="s">
        <v>206</v>
      </c>
      <c r="N67" t="s">
        <v>206</v>
      </c>
      <c r="O67" t="s">
        <v>206</v>
      </c>
      <c r="P67" t="s">
        <v>206</v>
      </c>
      <c r="Q67" t="s">
        <v>206</v>
      </c>
      <c r="R67" t="s">
        <v>206</v>
      </c>
      <c r="S67" t="s">
        <v>206</v>
      </c>
      <c r="T67" t="s">
        <v>206</v>
      </c>
      <c r="U67" t="s">
        <v>206</v>
      </c>
      <c r="V67" t="s">
        <v>206</v>
      </c>
      <c r="W67" t="s">
        <v>206</v>
      </c>
      <c r="X67" t="s">
        <v>206</v>
      </c>
      <c r="Y67" t="s">
        <v>206</v>
      </c>
      <c r="Z67" t="s">
        <v>206</v>
      </c>
      <c r="AA67" t="s">
        <v>206</v>
      </c>
      <c r="AB67" t="s">
        <v>206</v>
      </c>
      <c r="AC67" t="s">
        <v>206</v>
      </c>
      <c r="AD67" t="s">
        <v>206</v>
      </c>
      <c r="AE67" t="s">
        <v>206</v>
      </c>
      <c r="AF67" t="s">
        <v>206</v>
      </c>
      <c r="AG67" t="s">
        <v>206</v>
      </c>
      <c r="AH67" t="s">
        <v>206</v>
      </c>
      <c r="AI67" t="s">
        <v>206</v>
      </c>
      <c r="AJ67" t="s">
        <v>206</v>
      </c>
      <c r="AK67" t="s">
        <v>206</v>
      </c>
      <c r="AL67" t="s">
        <v>206</v>
      </c>
      <c r="AM67" t="s">
        <v>206</v>
      </c>
      <c r="AN67" t="s">
        <v>206</v>
      </c>
      <c r="AO67" t="s">
        <v>206</v>
      </c>
      <c r="AP67" t="s">
        <v>206</v>
      </c>
      <c r="AQ67" t="s">
        <v>206</v>
      </c>
      <c r="AR67" t="s">
        <v>206</v>
      </c>
      <c r="AS67" t="s">
        <v>206</v>
      </c>
      <c r="AT67" t="s">
        <v>206</v>
      </c>
      <c r="AU67" t="s">
        <v>206</v>
      </c>
      <c r="AV67" t="s">
        <v>206</v>
      </c>
      <c r="AW67" t="s">
        <v>206</v>
      </c>
      <c r="AX67" t="s">
        <v>206</v>
      </c>
      <c r="AY67" t="s">
        <v>206</v>
      </c>
      <c r="AZ67" t="s">
        <v>206</v>
      </c>
      <c r="BA67" t="s">
        <v>206</v>
      </c>
      <c r="BB67" t="s">
        <v>206</v>
      </c>
      <c r="BC67" t="s">
        <v>206</v>
      </c>
      <c r="BD67" t="s">
        <v>206</v>
      </c>
      <c r="BE67" t="s">
        <v>206</v>
      </c>
      <c r="BF67" t="s">
        <v>206</v>
      </c>
      <c r="BG67" t="s">
        <v>206</v>
      </c>
      <c r="BH67" t="s">
        <v>206</v>
      </c>
      <c r="BI67" t="s">
        <v>206</v>
      </c>
      <c r="BJ67" t="s">
        <v>206</v>
      </c>
    </row>
    <row r="68" spans="2:62" ht="12.75">
      <c r="B68" t="s">
        <v>63</v>
      </c>
      <c r="C68" t="s">
        <v>206</v>
      </c>
      <c r="D68" t="s">
        <v>206</v>
      </c>
      <c r="E68" t="s">
        <v>206</v>
      </c>
      <c r="F68" t="s">
        <v>206</v>
      </c>
      <c r="G68" t="s">
        <v>206</v>
      </c>
      <c r="H68" t="s">
        <v>206</v>
      </c>
      <c r="I68" t="s">
        <v>206</v>
      </c>
      <c r="J68" t="s">
        <v>206</v>
      </c>
      <c r="K68" t="s">
        <v>206</v>
      </c>
      <c r="L68" t="s">
        <v>206</v>
      </c>
      <c r="M68" t="s">
        <v>206</v>
      </c>
      <c r="N68" t="s">
        <v>206</v>
      </c>
      <c r="O68" t="s">
        <v>206</v>
      </c>
      <c r="P68" t="s">
        <v>206</v>
      </c>
      <c r="Q68" t="s">
        <v>206</v>
      </c>
      <c r="R68" t="s">
        <v>206</v>
      </c>
      <c r="S68" t="s">
        <v>206</v>
      </c>
      <c r="T68" t="s">
        <v>206</v>
      </c>
      <c r="U68" t="s">
        <v>206</v>
      </c>
      <c r="V68" t="s">
        <v>206</v>
      </c>
      <c r="W68" t="s">
        <v>206</v>
      </c>
      <c r="X68" t="s">
        <v>206</v>
      </c>
      <c r="Y68" t="s">
        <v>206</v>
      </c>
      <c r="Z68" t="s">
        <v>206</v>
      </c>
      <c r="AA68" t="s">
        <v>206</v>
      </c>
      <c r="AB68" t="s">
        <v>206</v>
      </c>
      <c r="AC68" t="s">
        <v>206</v>
      </c>
      <c r="AD68" t="s">
        <v>206</v>
      </c>
      <c r="AE68" t="s">
        <v>206</v>
      </c>
      <c r="AF68" t="s">
        <v>206</v>
      </c>
      <c r="AG68" t="s">
        <v>206</v>
      </c>
      <c r="AH68" t="s">
        <v>206</v>
      </c>
      <c r="AI68" t="s">
        <v>206</v>
      </c>
      <c r="AJ68" t="s">
        <v>206</v>
      </c>
      <c r="AK68" t="s">
        <v>206</v>
      </c>
      <c r="AL68" t="s">
        <v>206</v>
      </c>
      <c r="AM68" t="s">
        <v>206</v>
      </c>
      <c r="AN68" t="s">
        <v>206</v>
      </c>
      <c r="AO68" t="s">
        <v>206</v>
      </c>
      <c r="AP68" t="s">
        <v>206</v>
      </c>
      <c r="AQ68" t="s">
        <v>206</v>
      </c>
      <c r="AR68" t="s">
        <v>206</v>
      </c>
      <c r="AS68" t="s">
        <v>206</v>
      </c>
      <c r="AT68" t="s">
        <v>206</v>
      </c>
      <c r="AU68" t="s">
        <v>206</v>
      </c>
      <c r="AV68" t="s">
        <v>206</v>
      </c>
      <c r="AW68" t="s">
        <v>206</v>
      </c>
      <c r="AX68" t="s">
        <v>206</v>
      </c>
      <c r="AY68" t="s">
        <v>206</v>
      </c>
      <c r="AZ68" t="s">
        <v>206</v>
      </c>
      <c r="BA68" t="s">
        <v>206</v>
      </c>
      <c r="BB68" t="s">
        <v>206</v>
      </c>
      <c r="BC68" t="s">
        <v>206</v>
      </c>
      <c r="BD68" t="s">
        <v>206</v>
      </c>
      <c r="BE68" t="s">
        <v>206</v>
      </c>
      <c r="BF68" t="s">
        <v>206</v>
      </c>
      <c r="BG68" t="s">
        <v>206</v>
      </c>
      <c r="BH68" t="s">
        <v>206</v>
      </c>
      <c r="BI68" t="s">
        <v>206</v>
      </c>
      <c r="BJ68" t="s">
        <v>206</v>
      </c>
    </row>
    <row r="69" spans="2:62" ht="12.75">
      <c r="B69" t="s">
        <v>64</v>
      </c>
      <c r="C69" t="s">
        <v>206</v>
      </c>
      <c r="D69" t="s">
        <v>206</v>
      </c>
      <c r="E69" t="s">
        <v>206</v>
      </c>
      <c r="F69" t="s">
        <v>206</v>
      </c>
      <c r="G69" t="s">
        <v>206</v>
      </c>
      <c r="H69" t="s">
        <v>206</v>
      </c>
      <c r="I69" t="s">
        <v>206</v>
      </c>
      <c r="J69" t="s">
        <v>206</v>
      </c>
      <c r="K69" t="s">
        <v>206</v>
      </c>
      <c r="L69" t="s">
        <v>206</v>
      </c>
      <c r="M69" t="s">
        <v>206</v>
      </c>
      <c r="N69" t="s">
        <v>206</v>
      </c>
      <c r="O69" t="s">
        <v>206</v>
      </c>
      <c r="P69" t="s">
        <v>206</v>
      </c>
      <c r="Q69" t="s">
        <v>206</v>
      </c>
      <c r="R69" t="s">
        <v>206</v>
      </c>
      <c r="S69" t="s">
        <v>206</v>
      </c>
      <c r="T69" t="s">
        <v>206</v>
      </c>
      <c r="U69" t="s">
        <v>206</v>
      </c>
      <c r="V69" t="s">
        <v>206</v>
      </c>
      <c r="W69" t="s">
        <v>206</v>
      </c>
      <c r="X69" t="s">
        <v>206</v>
      </c>
      <c r="Y69" t="s">
        <v>206</v>
      </c>
      <c r="Z69" t="s">
        <v>206</v>
      </c>
      <c r="AA69" t="s">
        <v>206</v>
      </c>
      <c r="AB69" t="s">
        <v>206</v>
      </c>
      <c r="AC69" t="s">
        <v>206</v>
      </c>
      <c r="AD69" t="s">
        <v>206</v>
      </c>
      <c r="AE69" t="s">
        <v>206</v>
      </c>
      <c r="AF69" t="s">
        <v>206</v>
      </c>
      <c r="AG69" t="s">
        <v>206</v>
      </c>
      <c r="AH69" t="s">
        <v>206</v>
      </c>
      <c r="AI69" t="s">
        <v>206</v>
      </c>
      <c r="AJ69" t="s">
        <v>206</v>
      </c>
      <c r="AK69" t="s">
        <v>206</v>
      </c>
      <c r="AL69" t="s">
        <v>206</v>
      </c>
      <c r="AM69" t="s">
        <v>206</v>
      </c>
      <c r="AN69" t="s">
        <v>206</v>
      </c>
      <c r="AO69" t="s">
        <v>206</v>
      </c>
      <c r="AP69" t="s">
        <v>206</v>
      </c>
      <c r="AQ69" t="s">
        <v>206</v>
      </c>
      <c r="AR69" t="s">
        <v>206</v>
      </c>
      <c r="AS69" t="s">
        <v>206</v>
      </c>
      <c r="AT69" t="s">
        <v>206</v>
      </c>
      <c r="AU69" t="s">
        <v>206</v>
      </c>
      <c r="AV69" t="s">
        <v>206</v>
      </c>
      <c r="AW69" t="s">
        <v>206</v>
      </c>
      <c r="AX69" t="s">
        <v>206</v>
      </c>
      <c r="AY69" t="s">
        <v>206</v>
      </c>
      <c r="AZ69" t="s">
        <v>206</v>
      </c>
      <c r="BA69" t="s">
        <v>206</v>
      </c>
      <c r="BB69" t="s">
        <v>206</v>
      </c>
      <c r="BC69" t="s">
        <v>206</v>
      </c>
      <c r="BD69" t="s">
        <v>206</v>
      </c>
      <c r="BE69" t="s">
        <v>206</v>
      </c>
      <c r="BF69" t="s">
        <v>206</v>
      </c>
      <c r="BG69" t="s">
        <v>206</v>
      </c>
      <c r="BH69" t="s">
        <v>206</v>
      </c>
      <c r="BI69" t="s">
        <v>206</v>
      </c>
      <c r="BJ69" t="s">
        <v>206</v>
      </c>
    </row>
    <row r="70" spans="2:62" ht="12.75">
      <c r="B70" t="s">
        <v>108</v>
      </c>
      <c r="C70" t="s">
        <v>206</v>
      </c>
      <c r="D70" t="s">
        <v>206</v>
      </c>
      <c r="E70" t="s">
        <v>206</v>
      </c>
      <c r="F70" t="s">
        <v>206</v>
      </c>
      <c r="G70" t="s">
        <v>206</v>
      </c>
      <c r="H70" t="s">
        <v>206</v>
      </c>
      <c r="I70" t="s">
        <v>206</v>
      </c>
      <c r="J70" t="s">
        <v>206</v>
      </c>
      <c r="K70" t="s">
        <v>206</v>
      </c>
      <c r="L70" t="s">
        <v>206</v>
      </c>
      <c r="M70" t="s">
        <v>206</v>
      </c>
      <c r="N70" t="s">
        <v>206</v>
      </c>
      <c r="O70" t="s">
        <v>206</v>
      </c>
      <c r="P70" t="s">
        <v>206</v>
      </c>
      <c r="Q70" t="s">
        <v>206</v>
      </c>
      <c r="R70" t="s">
        <v>206</v>
      </c>
      <c r="S70" t="s">
        <v>206</v>
      </c>
      <c r="T70" t="s">
        <v>206</v>
      </c>
      <c r="U70" t="s">
        <v>206</v>
      </c>
      <c r="V70" t="s">
        <v>206</v>
      </c>
      <c r="W70" t="s">
        <v>206</v>
      </c>
      <c r="X70" t="s">
        <v>206</v>
      </c>
      <c r="Y70" t="s">
        <v>206</v>
      </c>
      <c r="Z70" t="s">
        <v>206</v>
      </c>
      <c r="AA70" t="s">
        <v>206</v>
      </c>
      <c r="AB70" t="s">
        <v>206</v>
      </c>
      <c r="AC70" t="s">
        <v>206</v>
      </c>
      <c r="AD70" t="s">
        <v>206</v>
      </c>
      <c r="AE70" t="s">
        <v>206</v>
      </c>
      <c r="AF70" t="s">
        <v>206</v>
      </c>
      <c r="AG70" t="s">
        <v>206</v>
      </c>
      <c r="AH70" t="s">
        <v>206</v>
      </c>
      <c r="AI70" t="s">
        <v>206</v>
      </c>
      <c r="AJ70" t="s">
        <v>206</v>
      </c>
      <c r="AK70" t="s">
        <v>206</v>
      </c>
      <c r="AL70" t="s">
        <v>206</v>
      </c>
      <c r="AM70" t="s">
        <v>206</v>
      </c>
      <c r="AN70" t="s">
        <v>206</v>
      </c>
      <c r="AO70" t="s">
        <v>206</v>
      </c>
      <c r="AP70" t="s">
        <v>206</v>
      </c>
      <c r="AQ70" t="s">
        <v>206</v>
      </c>
      <c r="AR70" t="s">
        <v>206</v>
      </c>
      <c r="AS70" t="s">
        <v>206</v>
      </c>
      <c r="AT70" t="s">
        <v>206</v>
      </c>
      <c r="AU70" t="s">
        <v>206</v>
      </c>
      <c r="AV70" t="s">
        <v>206</v>
      </c>
      <c r="AW70" t="s">
        <v>206</v>
      </c>
      <c r="AX70" t="s">
        <v>206</v>
      </c>
      <c r="AY70" t="s">
        <v>206</v>
      </c>
      <c r="AZ70" t="s">
        <v>206</v>
      </c>
      <c r="BA70" t="s">
        <v>206</v>
      </c>
      <c r="BB70" t="s">
        <v>206</v>
      </c>
      <c r="BC70" t="s">
        <v>206</v>
      </c>
      <c r="BD70" t="s">
        <v>206</v>
      </c>
      <c r="BE70" t="s">
        <v>206</v>
      </c>
      <c r="BF70" t="s">
        <v>206</v>
      </c>
      <c r="BG70" t="s">
        <v>206</v>
      </c>
      <c r="BH70" t="s">
        <v>206</v>
      </c>
      <c r="BI70" t="s">
        <v>206</v>
      </c>
      <c r="BJ70" t="s">
        <v>206</v>
      </c>
    </row>
    <row r="71" spans="2:62" ht="12.75">
      <c r="B71" t="s">
        <v>17</v>
      </c>
      <c r="C71" t="s">
        <v>206</v>
      </c>
      <c r="D71" t="s">
        <v>206</v>
      </c>
      <c r="E71" t="s">
        <v>206</v>
      </c>
      <c r="F71" t="s">
        <v>206</v>
      </c>
      <c r="G71" t="s">
        <v>206</v>
      </c>
      <c r="H71" t="s">
        <v>206</v>
      </c>
      <c r="I71" t="s">
        <v>206</v>
      </c>
      <c r="J71" t="s">
        <v>206</v>
      </c>
      <c r="K71" t="s">
        <v>206</v>
      </c>
      <c r="L71" t="s">
        <v>206</v>
      </c>
      <c r="M71" t="s">
        <v>206</v>
      </c>
      <c r="N71" t="s">
        <v>206</v>
      </c>
      <c r="O71" t="s">
        <v>206</v>
      </c>
      <c r="P71" t="s">
        <v>206</v>
      </c>
      <c r="Q71" t="s">
        <v>206</v>
      </c>
      <c r="R71" t="s">
        <v>206</v>
      </c>
      <c r="S71" t="s">
        <v>206</v>
      </c>
      <c r="T71" t="s">
        <v>206</v>
      </c>
      <c r="U71" t="s">
        <v>206</v>
      </c>
      <c r="V71" t="s">
        <v>206</v>
      </c>
      <c r="W71" t="s">
        <v>206</v>
      </c>
      <c r="X71" t="s">
        <v>206</v>
      </c>
      <c r="Y71" t="s">
        <v>206</v>
      </c>
      <c r="Z71" t="s">
        <v>206</v>
      </c>
      <c r="AA71" t="s">
        <v>206</v>
      </c>
      <c r="AB71" t="s">
        <v>206</v>
      </c>
      <c r="AC71" t="s">
        <v>206</v>
      </c>
      <c r="AD71" t="s">
        <v>206</v>
      </c>
      <c r="AE71" t="s">
        <v>206</v>
      </c>
      <c r="AF71" t="s">
        <v>206</v>
      </c>
      <c r="AG71" t="s">
        <v>206</v>
      </c>
      <c r="AH71" t="s">
        <v>206</v>
      </c>
      <c r="AI71" t="s">
        <v>206</v>
      </c>
      <c r="AJ71" t="s">
        <v>206</v>
      </c>
      <c r="AK71" t="s">
        <v>206</v>
      </c>
      <c r="AL71" t="s">
        <v>206</v>
      </c>
      <c r="AM71" t="s">
        <v>206</v>
      </c>
      <c r="AN71" t="s">
        <v>206</v>
      </c>
      <c r="AO71" t="s">
        <v>206</v>
      </c>
      <c r="AP71" t="s">
        <v>206</v>
      </c>
      <c r="AQ71" t="s">
        <v>206</v>
      </c>
      <c r="AR71" t="s">
        <v>206</v>
      </c>
      <c r="AS71" t="s">
        <v>206</v>
      </c>
      <c r="AT71" t="s">
        <v>206</v>
      </c>
      <c r="AU71" t="s">
        <v>206</v>
      </c>
      <c r="AV71" t="s">
        <v>206</v>
      </c>
      <c r="AW71" t="s">
        <v>206</v>
      </c>
      <c r="AX71" t="s">
        <v>206</v>
      </c>
      <c r="AY71" t="s">
        <v>206</v>
      </c>
      <c r="AZ71" t="s">
        <v>206</v>
      </c>
      <c r="BA71" t="s">
        <v>206</v>
      </c>
      <c r="BB71" t="s">
        <v>206</v>
      </c>
      <c r="BC71" t="s">
        <v>206</v>
      </c>
      <c r="BD71" t="s">
        <v>206</v>
      </c>
      <c r="BE71" t="s">
        <v>206</v>
      </c>
      <c r="BF71" t="s">
        <v>206</v>
      </c>
      <c r="BG71" t="s">
        <v>206</v>
      </c>
      <c r="BH71" t="s">
        <v>206</v>
      </c>
      <c r="BI71" t="s">
        <v>206</v>
      </c>
      <c r="BJ71" t="s">
        <v>206</v>
      </c>
    </row>
    <row r="72" spans="2:62" ht="12.75">
      <c r="B72" t="s">
        <v>65</v>
      </c>
      <c r="C72" t="s">
        <v>206</v>
      </c>
      <c r="D72" t="s">
        <v>206</v>
      </c>
      <c r="E72" t="s">
        <v>206</v>
      </c>
      <c r="F72" t="s">
        <v>206</v>
      </c>
      <c r="G72" t="s">
        <v>206</v>
      </c>
      <c r="H72" t="s">
        <v>206</v>
      </c>
      <c r="I72" t="s">
        <v>206</v>
      </c>
      <c r="J72" t="s">
        <v>206</v>
      </c>
      <c r="K72" t="s">
        <v>206</v>
      </c>
      <c r="L72" t="s">
        <v>206</v>
      </c>
      <c r="M72" t="s">
        <v>206</v>
      </c>
      <c r="N72" t="s">
        <v>206</v>
      </c>
      <c r="O72" t="s">
        <v>206</v>
      </c>
      <c r="P72" t="s">
        <v>206</v>
      </c>
      <c r="Q72" t="s">
        <v>206</v>
      </c>
      <c r="R72" t="s">
        <v>206</v>
      </c>
      <c r="S72" t="s">
        <v>206</v>
      </c>
      <c r="T72" t="s">
        <v>206</v>
      </c>
      <c r="U72" t="s">
        <v>206</v>
      </c>
      <c r="V72" t="s">
        <v>206</v>
      </c>
      <c r="W72" t="s">
        <v>206</v>
      </c>
      <c r="X72" t="s">
        <v>206</v>
      </c>
      <c r="Y72" t="s">
        <v>206</v>
      </c>
      <c r="Z72" t="s">
        <v>206</v>
      </c>
      <c r="AA72" t="s">
        <v>206</v>
      </c>
      <c r="AB72" t="s">
        <v>206</v>
      </c>
      <c r="AC72" t="s">
        <v>206</v>
      </c>
      <c r="AD72" t="s">
        <v>206</v>
      </c>
      <c r="AE72" t="s">
        <v>206</v>
      </c>
      <c r="AF72" t="s">
        <v>206</v>
      </c>
      <c r="AG72" t="s">
        <v>206</v>
      </c>
      <c r="AH72" t="s">
        <v>206</v>
      </c>
      <c r="AI72" t="s">
        <v>206</v>
      </c>
      <c r="AJ72" t="s">
        <v>206</v>
      </c>
      <c r="AK72" t="s">
        <v>206</v>
      </c>
      <c r="AL72" t="s">
        <v>206</v>
      </c>
      <c r="AM72" t="s">
        <v>206</v>
      </c>
      <c r="AN72" t="s">
        <v>206</v>
      </c>
      <c r="AO72" t="s">
        <v>206</v>
      </c>
      <c r="AP72" t="s">
        <v>206</v>
      </c>
      <c r="AQ72" t="s">
        <v>206</v>
      </c>
      <c r="AR72" t="s">
        <v>206</v>
      </c>
      <c r="AS72" t="s">
        <v>206</v>
      </c>
      <c r="AT72" t="s">
        <v>206</v>
      </c>
      <c r="AU72" t="s">
        <v>206</v>
      </c>
      <c r="AV72" t="s">
        <v>206</v>
      </c>
      <c r="AW72" t="s">
        <v>206</v>
      </c>
      <c r="AX72" t="s">
        <v>206</v>
      </c>
      <c r="AY72" t="s">
        <v>206</v>
      </c>
      <c r="AZ72" t="s">
        <v>206</v>
      </c>
      <c r="BA72" t="s">
        <v>206</v>
      </c>
      <c r="BB72" t="s">
        <v>206</v>
      </c>
      <c r="BC72" t="s">
        <v>206</v>
      </c>
      <c r="BD72" t="s">
        <v>206</v>
      </c>
      <c r="BE72" t="s">
        <v>206</v>
      </c>
      <c r="BF72" t="s">
        <v>206</v>
      </c>
      <c r="BG72" t="s">
        <v>206</v>
      </c>
      <c r="BH72" t="s">
        <v>206</v>
      </c>
      <c r="BI72" t="s">
        <v>206</v>
      </c>
      <c r="BJ72" t="s">
        <v>206</v>
      </c>
    </row>
    <row r="73" spans="2:62" ht="12.75">
      <c r="B73" t="s">
        <v>66</v>
      </c>
      <c r="C73" t="s">
        <v>206</v>
      </c>
      <c r="D73" t="s">
        <v>206</v>
      </c>
      <c r="E73" t="s">
        <v>206</v>
      </c>
      <c r="F73" t="s">
        <v>206</v>
      </c>
      <c r="G73" t="s">
        <v>206</v>
      </c>
      <c r="H73" t="s">
        <v>206</v>
      </c>
      <c r="I73" t="s">
        <v>206</v>
      </c>
      <c r="J73" t="s">
        <v>206</v>
      </c>
      <c r="K73" t="s">
        <v>206</v>
      </c>
      <c r="L73" t="s">
        <v>206</v>
      </c>
      <c r="M73" t="s">
        <v>206</v>
      </c>
      <c r="N73" t="s">
        <v>206</v>
      </c>
      <c r="O73" t="s">
        <v>206</v>
      </c>
      <c r="P73" t="s">
        <v>206</v>
      </c>
      <c r="Q73" t="s">
        <v>206</v>
      </c>
      <c r="R73" t="s">
        <v>206</v>
      </c>
      <c r="S73" t="s">
        <v>206</v>
      </c>
      <c r="T73" t="s">
        <v>206</v>
      </c>
      <c r="U73" t="s">
        <v>206</v>
      </c>
      <c r="V73" t="s">
        <v>206</v>
      </c>
      <c r="W73" t="s">
        <v>206</v>
      </c>
      <c r="X73" t="s">
        <v>206</v>
      </c>
      <c r="Y73" t="s">
        <v>206</v>
      </c>
      <c r="Z73" t="s">
        <v>206</v>
      </c>
      <c r="AA73" t="s">
        <v>206</v>
      </c>
      <c r="AB73" t="s">
        <v>206</v>
      </c>
      <c r="AC73" t="s">
        <v>206</v>
      </c>
      <c r="AD73" t="s">
        <v>206</v>
      </c>
      <c r="AE73" t="s">
        <v>206</v>
      </c>
      <c r="AF73" t="s">
        <v>206</v>
      </c>
      <c r="AG73" t="s">
        <v>206</v>
      </c>
      <c r="AH73" t="s">
        <v>206</v>
      </c>
      <c r="AI73" t="s">
        <v>206</v>
      </c>
      <c r="AJ73" t="s">
        <v>206</v>
      </c>
      <c r="AK73" t="s">
        <v>206</v>
      </c>
      <c r="AL73" t="s">
        <v>206</v>
      </c>
      <c r="AM73" t="s">
        <v>206</v>
      </c>
      <c r="AN73" t="s">
        <v>206</v>
      </c>
      <c r="AO73" t="s">
        <v>206</v>
      </c>
      <c r="AP73" t="s">
        <v>206</v>
      </c>
      <c r="AQ73" t="s">
        <v>206</v>
      </c>
      <c r="AR73" t="s">
        <v>206</v>
      </c>
      <c r="AS73" t="s">
        <v>206</v>
      </c>
      <c r="AT73" t="s">
        <v>206</v>
      </c>
      <c r="AU73" t="s">
        <v>206</v>
      </c>
      <c r="AV73" t="s">
        <v>206</v>
      </c>
      <c r="AW73" t="s">
        <v>206</v>
      </c>
      <c r="AX73" t="s">
        <v>206</v>
      </c>
      <c r="AY73" t="s">
        <v>206</v>
      </c>
      <c r="AZ73" t="s">
        <v>206</v>
      </c>
      <c r="BA73" t="s">
        <v>206</v>
      </c>
      <c r="BB73" t="s">
        <v>206</v>
      </c>
      <c r="BC73" t="s">
        <v>206</v>
      </c>
      <c r="BD73" t="s">
        <v>206</v>
      </c>
      <c r="BE73" t="s">
        <v>206</v>
      </c>
      <c r="BF73" t="s">
        <v>206</v>
      </c>
      <c r="BG73" t="s">
        <v>206</v>
      </c>
      <c r="BH73" t="s">
        <v>206</v>
      </c>
      <c r="BI73" t="s">
        <v>206</v>
      </c>
      <c r="BJ73" t="s">
        <v>206</v>
      </c>
    </row>
    <row r="74" spans="2:62" ht="12.75">
      <c r="B74" t="s">
        <v>67</v>
      </c>
      <c r="C74" t="s">
        <v>206</v>
      </c>
      <c r="D74" t="s">
        <v>206</v>
      </c>
      <c r="E74" t="s">
        <v>206</v>
      </c>
      <c r="F74" t="s">
        <v>206</v>
      </c>
      <c r="G74" t="s">
        <v>206</v>
      </c>
      <c r="H74" t="s">
        <v>206</v>
      </c>
      <c r="I74" t="s">
        <v>206</v>
      </c>
      <c r="J74" t="s">
        <v>206</v>
      </c>
      <c r="K74" t="s">
        <v>206</v>
      </c>
      <c r="L74" t="s">
        <v>206</v>
      </c>
      <c r="M74" t="s">
        <v>206</v>
      </c>
      <c r="N74" t="s">
        <v>206</v>
      </c>
      <c r="O74" t="s">
        <v>206</v>
      </c>
      <c r="P74" t="s">
        <v>206</v>
      </c>
      <c r="Q74" t="s">
        <v>206</v>
      </c>
      <c r="R74" t="s">
        <v>206</v>
      </c>
      <c r="S74" t="s">
        <v>206</v>
      </c>
      <c r="T74" t="s">
        <v>206</v>
      </c>
      <c r="U74" t="s">
        <v>206</v>
      </c>
      <c r="V74" t="s">
        <v>206</v>
      </c>
      <c r="W74" t="s">
        <v>206</v>
      </c>
      <c r="X74" t="s">
        <v>206</v>
      </c>
      <c r="Y74" t="s">
        <v>206</v>
      </c>
      <c r="Z74" t="s">
        <v>206</v>
      </c>
      <c r="AA74" t="s">
        <v>206</v>
      </c>
      <c r="AB74" t="s">
        <v>206</v>
      </c>
      <c r="AC74" t="s">
        <v>206</v>
      </c>
      <c r="AD74" t="s">
        <v>206</v>
      </c>
      <c r="AE74" t="s">
        <v>206</v>
      </c>
      <c r="AF74" t="s">
        <v>206</v>
      </c>
      <c r="AG74" t="s">
        <v>206</v>
      </c>
      <c r="AH74" t="s">
        <v>206</v>
      </c>
      <c r="AI74" t="s">
        <v>206</v>
      </c>
      <c r="AJ74" t="s">
        <v>206</v>
      </c>
      <c r="AK74" t="s">
        <v>206</v>
      </c>
      <c r="AL74" t="s">
        <v>206</v>
      </c>
      <c r="AM74" t="s">
        <v>206</v>
      </c>
      <c r="AN74" t="s">
        <v>206</v>
      </c>
      <c r="AO74" t="s">
        <v>206</v>
      </c>
      <c r="AP74" t="s">
        <v>206</v>
      </c>
      <c r="AQ74" t="s">
        <v>206</v>
      </c>
      <c r="AR74" t="s">
        <v>206</v>
      </c>
      <c r="AS74" t="s">
        <v>206</v>
      </c>
      <c r="AT74" t="s">
        <v>206</v>
      </c>
      <c r="AU74" t="s">
        <v>206</v>
      </c>
      <c r="AV74" t="s">
        <v>206</v>
      </c>
      <c r="AW74" t="s">
        <v>206</v>
      </c>
      <c r="AX74" t="s">
        <v>206</v>
      </c>
      <c r="AY74" t="s">
        <v>206</v>
      </c>
      <c r="AZ74" t="s">
        <v>206</v>
      </c>
      <c r="BA74" t="s">
        <v>206</v>
      </c>
      <c r="BB74" t="s">
        <v>206</v>
      </c>
      <c r="BC74" t="s">
        <v>206</v>
      </c>
      <c r="BD74" t="s">
        <v>206</v>
      </c>
      <c r="BE74" t="s">
        <v>206</v>
      </c>
      <c r="BF74" t="s">
        <v>206</v>
      </c>
      <c r="BG74" t="s">
        <v>206</v>
      </c>
      <c r="BH74" t="s">
        <v>206</v>
      </c>
      <c r="BI74" t="s">
        <v>206</v>
      </c>
      <c r="BJ74" t="s">
        <v>206</v>
      </c>
    </row>
    <row r="75" spans="2:62" ht="12.75">
      <c r="B75" t="s">
        <v>109</v>
      </c>
      <c r="C75" t="s">
        <v>206</v>
      </c>
      <c r="D75" t="s">
        <v>206</v>
      </c>
      <c r="E75" t="s">
        <v>206</v>
      </c>
      <c r="F75" t="s">
        <v>206</v>
      </c>
      <c r="G75" t="s">
        <v>206</v>
      </c>
      <c r="H75" t="s">
        <v>206</v>
      </c>
      <c r="I75" t="s">
        <v>206</v>
      </c>
      <c r="J75" t="s">
        <v>206</v>
      </c>
      <c r="K75" t="s">
        <v>206</v>
      </c>
      <c r="L75" t="s">
        <v>206</v>
      </c>
      <c r="M75" t="s">
        <v>206</v>
      </c>
      <c r="N75" t="s">
        <v>206</v>
      </c>
      <c r="O75" t="s">
        <v>206</v>
      </c>
      <c r="P75" t="s">
        <v>206</v>
      </c>
      <c r="Q75" t="s">
        <v>206</v>
      </c>
      <c r="R75" t="s">
        <v>206</v>
      </c>
      <c r="S75" t="s">
        <v>206</v>
      </c>
      <c r="T75" t="s">
        <v>206</v>
      </c>
      <c r="U75" t="s">
        <v>206</v>
      </c>
      <c r="V75" t="s">
        <v>206</v>
      </c>
      <c r="W75" t="s">
        <v>206</v>
      </c>
      <c r="X75" t="s">
        <v>206</v>
      </c>
      <c r="Y75" t="s">
        <v>206</v>
      </c>
      <c r="Z75" t="s">
        <v>206</v>
      </c>
      <c r="AA75" t="s">
        <v>206</v>
      </c>
      <c r="AB75" t="s">
        <v>206</v>
      </c>
      <c r="AC75" t="s">
        <v>206</v>
      </c>
      <c r="AD75" t="s">
        <v>206</v>
      </c>
      <c r="AE75" t="s">
        <v>206</v>
      </c>
      <c r="AF75" t="s">
        <v>206</v>
      </c>
      <c r="AG75" t="s">
        <v>206</v>
      </c>
      <c r="AH75" t="s">
        <v>206</v>
      </c>
      <c r="AI75" t="s">
        <v>206</v>
      </c>
      <c r="AJ75" t="s">
        <v>206</v>
      </c>
      <c r="AK75" t="s">
        <v>206</v>
      </c>
      <c r="AL75" t="s">
        <v>206</v>
      </c>
      <c r="AM75" t="s">
        <v>206</v>
      </c>
      <c r="AN75" t="s">
        <v>206</v>
      </c>
      <c r="AO75" t="s">
        <v>206</v>
      </c>
      <c r="AP75" t="s">
        <v>206</v>
      </c>
      <c r="AQ75" t="s">
        <v>206</v>
      </c>
      <c r="AR75" t="s">
        <v>206</v>
      </c>
      <c r="AS75" t="s">
        <v>206</v>
      </c>
      <c r="AT75" t="s">
        <v>206</v>
      </c>
      <c r="AU75" t="s">
        <v>206</v>
      </c>
      <c r="AV75" t="s">
        <v>206</v>
      </c>
      <c r="AW75" t="s">
        <v>206</v>
      </c>
      <c r="AX75" t="s">
        <v>206</v>
      </c>
      <c r="AY75" t="s">
        <v>206</v>
      </c>
      <c r="AZ75" t="s">
        <v>206</v>
      </c>
      <c r="BA75" t="s">
        <v>206</v>
      </c>
      <c r="BB75" t="s">
        <v>206</v>
      </c>
      <c r="BC75" t="s">
        <v>206</v>
      </c>
      <c r="BD75" t="s">
        <v>206</v>
      </c>
      <c r="BE75" t="s">
        <v>206</v>
      </c>
      <c r="BF75" t="s">
        <v>206</v>
      </c>
      <c r="BG75" t="s">
        <v>206</v>
      </c>
      <c r="BH75" t="s">
        <v>206</v>
      </c>
      <c r="BI75" t="s">
        <v>206</v>
      </c>
      <c r="BJ75" t="s">
        <v>206</v>
      </c>
    </row>
    <row r="76" spans="2:62" ht="12.75">
      <c r="B76" t="s">
        <v>22</v>
      </c>
      <c r="C76" t="s">
        <v>206</v>
      </c>
      <c r="D76" t="s">
        <v>206</v>
      </c>
      <c r="E76" t="s">
        <v>206</v>
      </c>
      <c r="F76" t="s">
        <v>206</v>
      </c>
      <c r="G76" t="s">
        <v>206</v>
      </c>
      <c r="H76" t="s">
        <v>206</v>
      </c>
      <c r="I76" t="s">
        <v>206</v>
      </c>
      <c r="J76" t="s">
        <v>206</v>
      </c>
      <c r="K76" t="s">
        <v>206</v>
      </c>
      <c r="L76" t="s">
        <v>206</v>
      </c>
      <c r="M76" t="s">
        <v>206</v>
      </c>
      <c r="N76" t="s">
        <v>206</v>
      </c>
      <c r="O76" t="s">
        <v>206</v>
      </c>
      <c r="P76" t="s">
        <v>206</v>
      </c>
      <c r="Q76" t="s">
        <v>206</v>
      </c>
      <c r="R76" t="s">
        <v>206</v>
      </c>
      <c r="S76" t="s">
        <v>206</v>
      </c>
      <c r="T76" t="s">
        <v>206</v>
      </c>
      <c r="U76" t="s">
        <v>206</v>
      </c>
      <c r="V76" t="s">
        <v>206</v>
      </c>
      <c r="W76" t="s">
        <v>206</v>
      </c>
      <c r="X76" t="s">
        <v>206</v>
      </c>
      <c r="Y76" t="s">
        <v>206</v>
      </c>
      <c r="Z76" t="s">
        <v>206</v>
      </c>
      <c r="AA76" t="s">
        <v>206</v>
      </c>
      <c r="AB76" t="s">
        <v>206</v>
      </c>
      <c r="AC76" t="s">
        <v>206</v>
      </c>
      <c r="AD76" t="s">
        <v>206</v>
      </c>
      <c r="AE76" t="s">
        <v>206</v>
      </c>
      <c r="AF76" t="s">
        <v>206</v>
      </c>
      <c r="AG76" t="s">
        <v>206</v>
      </c>
      <c r="AH76" t="s">
        <v>206</v>
      </c>
      <c r="AI76" t="s">
        <v>206</v>
      </c>
      <c r="AJ76" t="s">
        <v>206</v>
      </c>
      <c r="AK76" t="s">
        <v>206</v>
      </c>
      <c r="AL76" t="s">
        <v>206</v>
      </c>
      <c r="AM76" t="s">
        <v>206</v>
      </c>
      <c r="AN76" t="s">
        <v>206</v>
      </c>
      <c r="AO76" t="s">
        <v>206</v>
      </c>
      <c r="AP76" t="s">
        <v>206</v>
      </c>
      <c r="AQ76" t="s">
        <v>206</v>
      </c>
      <c r="AR76" t="s">
        <v>206</v>
      </c>
      <c r="AS76" t="s">
        <v>206</v>
      </c>
      <c r="AT76" t="s">
        <v>206</v>
      </c>
      <c r="AU76" t="s">
        <v>206</v>
      </c>
      <c r="AV76" t="s">
        <v>206</v>
      </c>
      <c r="AW76" t="s">
        <v>206</v>
      </c>
      <c r="AX76" t="s">
        <v>206</v>
      </c>
      <c r="AY76" t="s">
        <v>206</v>
      </c>
      <c r="AZ76" t="s">
        <v>206</v>
      </c>
      <c r="BA76" t="s">
        <v>206</v>
      </c>
      <c r="BB76" t="s">
        <v>206</v>
      </c>
      <c r="BC76" t="s">
        <v>206</v>
      </c>
      <c r="BD76" t="s">
        <v>206</v>
      </c>
      <c r="BE76" t="s">
        <v>206</v>
      </c>
      <c r="BF76" t="s">
        <v>206</v>
      </c>
      <c r="BG76" t="s">
        <v>206</v>
      </c>
      <c r="BH76" t="s">
        <v>206</v>
      </c>
      <c r="BI76" t="s">
        <v>206</v>
      </c>
      <c r="BJ76" t="s">
        <v>206</v>
      </c>
    </row>
    <row r="77" spans="2:62" ht="12.75">
      <c r="B77" t="s">
        <v>68</v>
      </c>
      <c r="C77" t="s">
        <v>206</v>
      </c>
      <c r="D77" t="s">
        <v>206</v>
      </c>
      <c r="E77" t="s">
        <v>206</v>
      </c>
      <c r="F77" t="s">
        <v>206</v>
      </c>
      <c r="G77" t="s">
        <v>206</v>
      </c>
      <c r="H77" t="s">
        <v>206</v>
      </c>
      <c r="I77" t="s">
        <v>206</v>
      </c>
      <c r="J77" t="s">
        <v>206</v>
      </c>
      <c r="K77" t="s">
        <v>206</v>
      </c>
      <c r="L77" t="s">
        <v>206</v>
      </c>
      <c r="M77" t="s">
        <v>206</v>
      </c>
      <c r="N77" t="s">
        <v>206</v>
      </c>
      <c r="O77" t="s">
        <v>206</v>
      </c>
      <c r="P77" t="s">
        <v>206</v>
      </c>
      <c r="Q77" t="s">
        <v>206</v>
      </c>
      <c r="R77" t="s">
        <v>206</v>
      </c>
      <c r="S77" t="s">
        <v>206</v>
      </c>
      <c r="T77" t="s">
        <v>206</v>
      </c>
      <c r="U77" t="s">
        <v>206</v>
      </c>
      <c r="V77" t="s">
        <v>206</v>
      </c>
      <c r="W77" t="s">
        <v>206</v>
      </c>
      <c r="X77" t="s">
        <v>206</v>
      </c>
      <c r="Y77" t="s">
        <v>206</v>
      </c>
      <c r="Z77" t="s">
        <v>206</v>
      </c>
      <c r="AA77" t="s">
        <v>206</v>
      </c>
      <c r="AB77" t="s">
        <v>206</v>
      </c>
      <c r="AC77" t="s">
        <v>206</v>
      </c>
      <c r="AD77" t="s">
        <v>206</v>
      </c>
      <c r="AE77" t="s">
        <v>206</v>
      </c>
      <c r="AF77" t="s">
        <v>206</v>
      </c>
      <c r="AG77" t="s">
        <v>206</v>
      </c>
      <c r="AH77" t="s">
        <v>206</v>
      </c>
      <c r="AI77" t="s">
        <v>206</v>
      </c>
      <c r="AJ77" t="s">
        <v>206</v>
      </c>
      <c r="AK77" t="s">
        <v>206</v>
      </c>
      <c r="AL77" t="s">
        <v>206</v>
      </c>
      <c r="AM77" t="s">
        <v>206</v>
      </c>
      <c r="AN77" t="s">
        <v>206</v>
      </c>
      <c r="AO77" t="s">
        <v>206</v>
      </c>
      <c r="AP77" t="s">
        <v>206</v>
      </c>
      <c r="AQ77" t="s">
        <v>206</v>
      </c>
      <c r="AR77" t="s">
        <v>206</v>
      </c>
      <c r="AS77" t="s">
        <v>206</v>
      </c>
      <c r="AT77" t="s">
        <v>206</v>
      </c>
      <c r="AU77" t="s">
        <v>206</v>
      </c>
      <c r="AV77" t="s">
        <v>206</v>
      </c>
      <c r="AW77" t="s">
        <v>206</v>
      </c>
      <c r="AX77" t="s">
        <v>206</v>
      </c>
      <c r="AY77" t="s">
        <v>206</v>
      </c>
      <c r="AZ77" t="s">
        <v>206</v>
      </c>
      <c r="BA77" t="s">
        <v>206</v>
      </c>
      <c r="BB77" t="s">
        <v>206</v>
      </c>
      <c r="BC77" t="s">
        <v>206</v>
      </c>
      <c r="BD77" t="s">
        <v>206</v>
      </c>
      <c r="BE77" t="s">
        <v>206</v>
      </c>
      <c r="BF77" t="s">
        <v>206</v>
      </c>
      <c r="BG77" t="s">
        <v>206</v>
      </c>
      <c r="BH77" t="s">
        <v>206</v>
      </c>
      <c r="BI77" t="s">
        <v>206</v>
      </c>
      <c r="BJ77" t="s">
        <v>206</v>
      </c>
    </row>
    <row r="78" spans="2:62" ht="12.75">
      <c r="B78" t="s">
        <v>69</v>
      </c>
      <c r="C78" t="s">
        <v>206</v>
      </c>
      <c r="D78" t="s">
        <v>206</v>
      </c>
      <c r="E78" t="s">
        <v>206</v>
      </c>
      <c r="F78" t="s">
        <v>206</v>
      </c>
      <c r="G78" t="s">
        <v>206</v>
      </c>
      <c r="H78" t="s">
        <v>206</v>
      </c>
      <c r="I78" t="s">
        <v>206</v>
      </c>
      <c r="J78" t="s">
        <v>206</v>
      </c>
      <c r="K78" t="s">
        <v>206</v>
      </c>
      <c r="L78" t="s">
        <v>206</v>
      </c>
      <c r="M78" t="s">
        <v>206</v>
      </c>
      <c r="N78" t="s">
        <v>206</v>
      </c>
      <c r="O78" t="s">
        <v>206</v>
      </c>
      <c r="P78" t="s">
        <v>206</v>
      </c>
      <c r="Q78" t="s">
        <v>206</v>
      </c>
      <c r="R78" t="s">
        <v>206</v>
      </c>
      <c r="S78" t="s">
        <v>206</v>
      </c>
      <c r="T78" t="s">
        <v>206</v>
      </c>
      <c r="U78" t="s">
        <v>206</v>
      </c>
      <c r="V78" t="s">
        <v>206</v>
      </c>
      <c r="W78" t="s">
        <v>206</v>
      </c>
      <c r="X78" t="s">
        <v>206</v>
      </c>
      <c r="Y78" t="s">
        <v>206</v>
      </c>
      <c r="Z78" t="s">
        <v>206</v>
      </c>
      <c r="AA78" t="s">
        <v>206</v>
      </c>
      <c r="AB78" t="s">
        <v>206</v>
      </c>
      <c r="AC78" t="s">
        <v>206</v>
      </c>
      <c r="AD78" t="s">
        <v>206</v>
      </c>
      <c r="AE78" t="s">
        <v>206</v>
      </c>
      <c r="AF78" t="s">
        <v>206</v>
      </c>
      <c r="AG78" t="s">
        <v>206</v>
      </c>
      <c r="AH78" t="s">
        <v>206</v>
      </c>
      <c r="AI78" t="s">
        <v>206</v>
      </c>
      <c r="AJ78" t="s">
        <v>206</v>
      </c>
      <c r="AK78" t="s">
        <v>206</v>
      </c>
      <c r="AL78" t="s">
        <v>206</v>
      </c>
      <c r="AM78" t="s">
        <v>206</v>
      </c>
      <c r="AN78" t="s">
        <v>206</v>
      </c>
      <c r="AO78" t="s">
        <v>206</v>
      </c>
      <c r="AP78" t="s">
        <v>206</v>
      </c>
      <c r="AQ78" t="s">
        <v>206</v>
      </c>
      <c r="AR78" t="s">
        <v>206</v>
      </c>
      <c r="AS78" t="s">
        <v>206</v>
      </c>
      <c r="AT78" t="s">
        <v>206</v>
      </c>
      <c r="AU78" t="s">
        <v>206</v>
      </c>
      <c r="AV78" t="s">
        <v>206</v>
      </c>
      <c r="AW78" t="s">
        <v>206</v>
      </c>
      <c r="AX78" t="s">
        <v>206</v>
      </c>
      <c r="AY78" t="s">
        <v>206</v>
      </c>
      <c r="AZ78" t="s">
        <v>206</v>
      </c>
      <c r="BA78" t="s">
        <v>206</v>
      </c>
      <c r="BB78" t="s">
        <v>206</v>
      </c>
      <c r="BC78" t="s">
        <v>206</v>
      </c>
      <c r="BD78" t="s">
        <v>206</v>
      </c>
      <c r="BE78" t="s">
        <v>206</v>
      </c>
      <c r="BF78" t="s">
        <v>206</v>
      </c>
      <c r="BG78" t="s">
        <v>206</v>
      </c>
      <c r="BH78" t="s">
        <v>206</v>
      </c>
      <c r="BI78" t="s">
        <v>206</v>
      </c>
      <c r="BJ78" t="s">
        <v>206</v>
      </c>
    </row>
    <row r="79" spans="2:62" ht="12.75">
      <c r="B79" t="s">
        <v>110</v>
      </c>
      <c r="C79" t="s">
        <v>206</v>
      </c>
      <c r="D79" t="s">
        <v>206</v>
      </c>
      <c r="E79" t="s">
        <v>206</v>
      </c>
      <c r="F79" t="s">
        <v>206</v>
      </c>
      <c r="G79" t="s">
        <v>206</v>
      </c>
      <c r="H79" t="s">
        <v>206</v>
      </c>
      <c r="I79" t="s">
        <v>206</v>
      </c>
      <c r="J79" t="s">
        <v>206</v>
      </c>
      <c r="K79" t="s">
        <v>206</v>
      </c>
      <c r="L79" t="s">
        <v>206</v>
      </c>
      <c r="M79" t="s">
        <v>206</v>
      </c>
      <c r="N79" t="s">
        <v>206</v>
      </c>
      <c r="O79" t="s">
        <v>206</v>
      </c>
      <c r="P79" t="s">
        <v>206</v>
      </c>
      <c r="Q79" t="s">
        <v>206</v>
      </c>
      <c r="R79" t="s">
        <v>206</v>
      </c>
      <c r="S79" t="s">
        <v>206</v>
      </c>
      <c r="T79" t="s">
        <v>206</v>
      </c>
      <c r="U79" t="s">
        <v>206</v>
      </c>
      <c r="V79" t="s">
        <v>206</v>
      </c>
      <c r="W79" t="s">
        <v>206</v>
      </c>
      <c r="X79" t="s">
        <v>206</v>
      </c>
      <c r="Y79" t="s">
        <v>206</v>
      </c>
      <c r="Z79" t="s">
        <v>206</v>
      </c>
      <c r="AA79" t="s">
        <v>206</v>
      </c>
      <c r="AB79" t="s">
        <v>206</v>
      </c>
      <c r="AC79" t="s">
        <v>206</v>
      </c>
      <c r="AD79" t="s">
        <v>206</v>
      </c>
      <c r="AE79" t="s">
        <v>206</v>
      </c>
      <c r="AF79" t="s">
        <v>206</v>
      </c>
      <c r="AG79" t="s">
        <v>206</v>
      </c>
      <c r="AH79" t="s">
        <v>206</v>
      </c>
      <c r="AI79" t="s">
        <v>206</v>
      </c>
      <c r="AJ79" t="s">
        <v>206</v>
      </c>
      <c r="AK79" t="s">
        <v>206</v>
      </c>
      <c r="AL79" t="s">
        <v>206</v>
      </c>
      <c r="AM79" t="s">
        <v>206</v>
      </c>
      <c r="AN79" t="s">
        <v>206</v>
      </c>
      <c r="AO79" t="s">
        <v>206</v>
      </c>
      <c r="AP79" t="s">
        <v>206</v>
      </c>
      <c r="AQ79" t="s">
        <v>206</v>
      </c>
      <c r="AR79" t="s">
        <v>206</v>
      </c>
      <c r="AS79" t="s">
        <v>206</v>
      </c>
      <c r="AT79" t="s">
        <v>206</v>
      </c>
      <c r="AU79" t="s">
        <v>206</v>
      </c>
      <c r="AV79" t="s">
        <v>206</v>
      </c>
      <c r="AW79" t="s">
        <v>206</v>
      </c>
      <c r="AX79" t="s">
        <v>206</v>
      </c>
      <c r="AY79" t="s">
        <v>206</v>
      </c>
      <c r="AZ79" t="s">
        <v>206</v>
      </c>
      <c r="BA79" t="s">
        <v>206</v>
      </c>
      <c r="BB79" t="s">
        <v>206</v>
      </c>
      <c r="BC79" t="s">
        <v>206</v>
      </c>
      <c r="BD79" t="s">
        <v>206</v>
      </c>
      <c r="BE79" t="s">
        <v>206</v>
      </c>
      <c r="BF79" t="s">
        <v>206</v>
      </c>
      <c r="BG79" t="s">
        <v>206</v>
      </c>
      <c r="BH79" t="s">
        <v>206</v>
      </c>
      <c r="BI79" t="s">
        <v>206</v>
      </c>
      <c r="BJ79" t="s">
        <v>206</v>
      </c>
    </row>
    <row r="80" spans="2:62" ht="12.75">
      <c r="B80" t="s">
        <v>730</v>
      </c>
      <c r="C80" t="s">
        <v>206</v>
      </c>
      <c r="D80" t="s">
        <v>206</v>
      </c>
      <c r="E80" t="s">
        <v>206</v>
      </c>
      <c r="F80" t="s">
        <v>206</v>
      </c>
      <c r="G80" t="s">
        <v>206</v>
      </c>
      <c r="H80" t="s">
        <v>206</v>
      </c>
      <c r="I80" t="s">
        <v>206</v>
      </c>
      <c r="J80" t="s">
        <v>206</v>
      </c>
      <c r="K80" t="s">
        <v>206</v>
      </c>
      <c r="L80" t="s">
        <v>206</v>
      </c>
      <c r="M80" t="s">
        <v>206</v>
      </c>
      <c r="N80" t="s">
        <v>206</v>
      </c>
      <c r="O80" t="s">
        <v>206</v>
      </c>
      <c r="P80" t="s">
        <v>206</v>
      </c>
      <c r="Q80" t="s">
        <v>206</v>
      </c>
      <c r="R80" t="s">
        <v>206</v>
      </c>
      <c r="S80" t="s">
        <v>206</v>
      </c>
      <c r="T80" t="s">
        <v>206</v>
      </c>
      <c r="U80" t="s">
        <v>206</v>
      </c>
      <c r="V80" t="s">
        <v>206</v>
      </c>
      <c r="W80" t="s">
        <v>206</v>
      </c>
      <c r="X80" t="s">
        <v>206</v>
      </c>
      <c r="Y80" t="s">
        <v>206</v>
      </c>
      <c r="Z80" t="s">
        <v>206</v>
      </c>
      <c r="AA80" t="s">
        <v>206</v>
      </c>
      <c r="AB80" t="s">
        <v>206</v>
      </c>
      <c r="AC80" t="s">
        <v>206</v>
      </c>
      <c r="AD80" t="s">
        <v>206</v>
      </c>
      <c r="AE80" t="s">
        <v>206</v>
      </c>
      <c r="AF80" t="s">
        <v>206</v>
      </c>
      <c r="AG80" t="s">
        <v>206</v>
      </c>
      <c r="AH80" t="s">
        <v>206</v>
      </c>
      <c r="AI80" t="s">
        <v>206</v>
      </c>
      <c r="AJ80" t="s">
        <v>206</v>
      </c>
      <c r="AK80" t="s">
        <v>206</v>
      </c>
      <c r="AL80" t="s">
        <v>206</v>
      </c>
      <c r="AM80" t="s">
        <v>206</v>
      </c>
      <c r="AN80" t="s">
        <v>206</v>
      </c>
      <c r="AO80" t="s">
        <v>206</v>
      </c>
      <c r="AP80" t="s">
        <v>206</v>
      </c>
      <c r="AQ80" t="s">
        <v>206</v>
      </c>
      <c r="AR80" t="s">
        <v>206</v>
      </c>
      <c r="AS80" t="s">
        <v>206</v>
      </c>
      <c r="AT80" t="s">
        <v>206</v>
      </c>
      <c r="AU80" t="s">
        <v>206</v>
      </c>
      <c r="AV80" t="s">
        <v>206</v>
      </c>
      <c r="AW80" t="s">
        <v>206</v>
      </c>
      <c r="AX80" t="s">
        <v>206</v>
      </c>
      <c r="AY80" t="s">
        <v>206</v>
      </c>
      <c r="AZ80" t="s">
        <v>206</v>
      </c>
      <c r="BA80" t="s">
        <v>206</v>
      </c>
      <c r="BB80" t="s">
        <v>206</v>
      </c>
      <c r="BC80" t="s">
        <v>206</v>
      </c>
      <c r="BD80" t="s">
        <v>206</v>
      </c>
      <c r="BE80" t="s">
        <v>206</v>
      </c>
      <c r="BF80" t="s">
        <v>206</v>
      </c>
      <c r="BG80" t="s">
        <v>206</v>
      </c>
      <c r="BH80" t="s">
        <v>206</v>
      </c>
      <c r="BI80" t="s">
        <v>206</v>
      </c>
      <c r="BJ80" t="s">
        <v>206</v>
      </c>
    </row>
    <row r="81" spans="2:62" ht="12.75">
      <c r="B81" t="s">
        <v>26</v>
      </c>
      <c r="C81" t="s">
        <v>206</v>
      </c>
      <c r="D81" t="s">
        <v>206</v>
      </c>
      <c r="E81" t="s">
        <v>206</v>
      </c>
      <c r="F81" t="s">
        <v>206</v>
      </c>
      <c r="G81" t="s">
        <v>206</v>
      </c>
      <c r="H81" t="s">
        <v>206</v>
      </c>
      <c r="I81" t="s">
        <v>206</v>
      </c>
      <c r="J81" t="s">
        <v>206</v>
      </c>
      <c r="K81" t="s">
        <v>206</v>
      </c>
      <c r="L81" t="s">
        <v>206</v>
      </c>
      <c r="M81" t="s">
        <v>206</v>
      </c>
      <c r="N81" t="s">
        <v>206</v>
      </c>
      <c r="O81" t="s">
        <v>206</v>
      </c>
      <c r="P81" t="s">
        <v>206</v>
      </c>
      <c r="Q81" t="s">
        <v>206</v>
      </c>
      <c r="R81" t="s">
        <v>206</v>
      </c>
      <c r="S81" t="s">
        <v>206</v>
      </c>
      <c r="T81" t="s">
        <v>206</v>
      </c>
      <c r="U81" t="s">
        <v>206</v>
      </c>
      <c r="V81" t="s">
        <v>206</v>
      </c>
      <c r="W81" t="s">
        <v>206</v>
      </c>
      <c r="X81" t="s">
        <v>206</v>
      </c>
      <c r="Y81" t="s">
        <v>206</v>
      </c>
      <c r="Z81" t="s">
        <v>206</v>
      </c>
      <c r="AA81" t="s">
        <v>206</v>
      </c>
      <c r="AB81" t="s">
        <v>206</v>
      </c>
      <c r="AC81" t="s">
        <v>206</v>
      </c>
      <c r="AD81" t="s">
        <v>206</v>
      </c>
      <c r="AE81" t="s">
        <v>206</v>
      </c>
      <c r="AF81" t="s">
        <v>206</v>
      </c>
      <c r="AG81" t="s">
        <v>206</v>
      </c>
      <c r="AH81" t="s">
        <v>206</v>
      </c>
      <c r="AI81" t="s">
        <v>206</v>
      </c>
      <c r="AJ81" t="s">
        <v>206</v>
      </c>
      <c r="AK81" t="s">
        <v>206</v>
      </c>
      <c r="AL81" t="s">
        <v>206</v>
      </c>
      <c r="AM81" t="s">
        <v>206</v>
      </c>
      <c r="AN81" t="s">
        <v>206</v>
      </c>
      <c r="AO81" t="s">
        <v>206</v>
      </c>
      <c r="AP81" t="s">
        <v>206</v>
      </c>
      <c r="AQ81" t="s">
        <v>206</v>
      </c>
      <c r="AR81" t="s">
        <v>206</v>
      </c>
      <c r="AS81" t="s">
        <v>206</v>
      </c>
      <c r="AT81" t="s">
        <v>206</v>
      </c>
      <c r="AU81" t="s">
        <v>206</v>
      </c>
      <c r="AV81" t="s">
        <v>206</v>
      </c>
      <c r="AW81" t="s">
        <v>206</v>
      </c>
      <c r="AX81" t="s">
        <v>206</v>
      </c>
      <c r="AY81" t="s">
        <v>206</v>
      </c>
      <c r="AZ81" t="s">
        <v>206</v>
      </c>
      <c r="BA81" t="s">
        <v>206</v>
      </c>
      <c r="BB81" t="s">
        <v>206</v>
      </c>
      <c r="BC81" t="s">
        <v>206</v>
      </c>
      <c r="BD81" t="s">
        <v>206</v>
      </c>
      <c r="BE81" t="s">
        <v>206</v>
      </c>
      <c r="BF81" t="s">
        <v>206</v>
      </c>
      <c r="BG81" t="s">
        <v>206</v>
      </c>
      <c r="BH81" t="s">
        <v>206</v>
      </c>
      <c r="BI81" t="s">
        <v>206</v>
      </c>
      <c r="BJ81" t="s">
        <v>206</v>
      </c>
    </row>
    <row r="82" spans="2:62" ht="12.75">
      <c r="B82" t="s">
        <v>730</v>
      </c>
      <c r="C82" t="s">
        <v>206</v>
      </c>
      <c r="D82" t="s">
        <v>206</v>
      </c>
      <c r="E82" t="s">
        <v>206</v>
      </c>
      <c r="F82" t="s">
        <v>206</v>
      </c>
      <c r="G82" t="s">
        <v>206</v>
      </c>
      <c r="H82" t="s">
        <v>206</v>
      </c>
      <c r="I82" t="s">
        <v>206</v>
      </c>
      <c r="J82" t="s">
        <v>206</v>
      </c>
      <c r="K82" t="s">
        <v>206</v>
      </c>
      <c r="L82" t="s">
        <v>206</v>
      </c>
      <c r="M82" t="s">
        <v>206</v>
      </c>
      <c r="N82" t="s">
        <v>206</v>
      </c>
      <c r="O82" t="s">
        <v>206</v>
      </c>
      <c r="P82" t="s">
        <v>206</v>
      </c>
      <c r="Q82" t="s">
        <v>206</v>
      </c>
      <c r="R82" t="s">
        <v>206</v>
      </c>
      <c r="S82" t="s">
        <v>206</v>
      </c>
      <c r="T82" t="s">
        <v>206</v>
      </c>
      <c r="U82" t="s">
        <v>206</v>
      </c>
      <c r="V82" t="s">
        <v>206</v>
      </c>
      <c r="W82" t="s">
        <v>206</v>
      </c>
      <c r="X82" t="s">
        <v>206</v>
      </c>
      <c r="Y82" t="s">
        <v>206</v>
      </c>
      <c r="Z82" t="s">
        <v>206</v>
      </c>
      <c r="AA82" t="s">
        <v>206</v>
      </c>
      <c r="AB82" t="s">
        <v>206</v>
      </c>
      <c r="AC82" t="s">
        <v>206</v>
      </c>
      <c r="AD82" t="s">
        <v>206</v>
      </c>
      <c r="AE82" t="s">
        <v>206</v>
      </c>
      <c r="AF82" t="s">
        <v>206</v>
      </c>
      <c r="AG82" t="s">
        <v>206</v>
      </c>
      <c r="AH82" t="s">
        <v>206</v>
      </c>
      <c r="AI82" t="s">
        <v>206</v>
      </c>
      <c r="AJ82" t="s">
        <v>206</v>
      </c>
      <c r="AK82" t="s">
        <v>206</v>
      </c>
      <c r="AL82" t="s">
        <v>206</v>
      </c>
      <c r="AM82" t="s">
        <v>206</v>
      </c>
      <c r="AN82" t="s">
        <v>206</v>
      </c>
      <c r="AO82" t="s">
        <v>206</v>
      </c>
      <c r="AP82" t="s">
        <v>206</v>
      </c>
      <c r="AQ82" t="s">
        <v>206</v>
      </c>
      <c r="AR82" t="s">
        <v>206</v>
      </c>
      <c r="AS82" t="s">
        <v>206</v>
      </c>
      <c r="AT82" t="s">
        <v>206</v>
      </c>
      <c r="AU82" t="s">
        <v>206</v>
      </c>
      <c r="AV82" t="s">
        <v>206</v>
      </c>
      <c r="AW82" t="s">
        <v>206</v>
      </c>
      <c r="AX82" t="s">
        <v>206</v>
      </c>
      <c r="AY82" t="s">
        <v>206</v>
      </c>
      <c r="AZ82" t="s">
        <v>206</v>
      </c>
      <c r="BA82" t="s">
        <v>206</v>
      </c>
      <c r="BB82" t="s">
        <v>206</v>
      </c>
      <c r="BC82" t="s">
        <v>206</v>
      </c>
      <c r="BD82" t="s">
        <v>206</v>
      </c>
      <c r="BE82" t="s">
        <v>206</v>
      </c>
      <c r="BF82" t="s">
        <v>206</v>
      </c>
      <c r="BG82" t="s">
        <v>206</v>
      </c>
      <c r="BH82" t="s">
        <v>206</v>
      </c>
      <c r="BI82" t="s">
        <v>206</v>
      </c>
      <c r="BJ82" t="s">
        <v>206</v>
      </c>
    </row>
    <row r="83" spans="2:62" ht="12.75">
      <c r="B83" t="s">
        <v>27</v>
      </c>
      <c r="C83" t="s">
        <v>206</v>
      </c>
      <c r="D83" t="s">
        <v>206</v>
      </c>
      <c r="E83" t="s">
        <v>206</v>
      </c>
      <c r="F83" t="s">
        <v>206</v>
      </c>
      <c r="G83" t="s">
        <v>206</v>
      </c>
      <c r="H83" t="s">
        <v>206</v>
      </c>
      <c r="I83" t="s">
        <v>206</v>
      </c>
      <c r="J83" t="s">
        <v>206</v>
      </c>
      <c r="K83" t="s">
        <v>206</v>
      </c>
      <c r="L83" t="s">
        <v>206</v>
      </c>
      <c r="M83" t="s">
        <v>206</v>
      </c>
      <c r="N83" t="s">
        <v>206</v>
      </c>
      <c r="O83" t="s">
        <v>206</v>
      </c>
      <c r="P83" t="s">
        <v>206</v>
      </c>
      <c r="Q83" t="s">
        <v>206</v>
      </c>
      <c r="R83" t="s">
        <v>206</v>
      </c>
      <c r="S83" t="s">
        <v>206</v>
      </c>
      <c r="T83" t="s">
        <v>206</v>
      </c>
      <c r="U83" t="s">
        <v>206</v>
      </c>
      <c r="V83" t="s">
        <v>206</v>
      </c>
      <c r="W83" t="s">
        <v>206</v>
      </c>
      <c r="X83" t="s">
        <v>206</v>
      </c>
      <c r="Y83" t="s">
        <v>206</v>
      </c>
      <c r="Z83" t="s">
        <v>206</v>
      </c>
      <c r="AA83" t="s">
        <v>206</v>
      </c>
      <c r="AB83" t="s">
        <v>206</v>
      </c>
      <c r="AC83" t="s">
        <v>206</v>
      </c>
      <c r="AD83" t="s">
        <v>206</v>
      </c>
      <c r="AE83" t="s">
        <v>206</v>
      </c>
      <c r="AF83" t="s">
        <v>206</v>
      </c>
      <c r="AG83" t="s">
        <v>206</v>
      </c>
      <c r="AH83" t="s">
        <v>206</v>
      </c>
      <c r="AI83" t="s">
        <v>206</v>
      </c>
      <c r="AJ83" t="s">
        <v>206</v>
      </c>
      <c r="AK83" t="s">
        <v>206</v>
      </c>
      <c r="AL83" t="s">
        <v>206</v>
      </c>
      <c r="AM83" t="s">
        <v>206</v>
      </c>
      <c r="AN83" t="s">
        <v>206</v>
      </c>
      <c r="AO83" t="s">
        <v>206</v>
      </c>
      <c r="AP83" t="s">
        <v>206</v>
      </c>
      <c r="AQ83" t="s">
        <v>206</v>
      </c>
      <c r="AR83" t="s">
        <v>206</v>
      </c>
      <c r="AS83" t="s">
        <v>206</v>
      </c>
      <c r="AT83" t="s">
        <v>206</v>
      </c>
      <c r="AU83" t="s">
        <v>206</v>
      </c>
      <c r="AV83" t="s">
        <v>206</v>
      </c>
      <c r="AW83" t="s">
        <v>206</v>
      </c>
      <c r="AX83" t="s">
        <v>206</v>
      </c>
      <c r="AY83" t="s">
        <v>206</v>
      </c>
      <c r="AZ83" t="s">
        <v>206</v>
      </c>
      <c r="BA83" t="s">
        <v>206</v>
      </c>
      <c r="BB83" t="s">
        <v>206</v>
      </c>
      <c r="BC83" t="s">
        <v>206</v>
      </c>
      <c r="BD83" t="s">
        <v>206</v>
      </c>
      <c r="BE83" t="s">
        <v>206</v>
      </c>
      <c r="BF83" t="s">
        <v>206</v>
      </c>
      <c r="BG83" t="s">
        <v>206</v>
      </c>
      <c r="BH83" t="s">
        <v>206</v>
      </c>
      <c r="BI83" t="s">
        <v>206</v>
      </c>
      <c r="BJ83" t="s">
        <v>206</v>
      </c>
    </row>
    <row r="84" spans="2:62" ht="12.75">
      <c r="B84" t="s">
        <v>868</v>
      </c>
      <c r="C84" t="s">
        <v>206</v>
      </c>
      <c r="D84" t="s">
        <v>206</v>
      </c>
      <c r="E84" t="s">
        <v>206</v>
      </c>
      <c r="F84" t="s">
        <v>206</v>
      </c>
      <c r="G84" t="s">
        <v>206</v>
      </c>
      <c r="H84" t="s">
        <v>206</v>
      </c>
      <c r="I84" t="s">
        <v>206</v>
      </c>
      <c r="J84" t="s">
        <v>206</v>
      </c>
      <c r="K84" t="s">
        <v>206</v>
      </c>
      <c r="L84" t="s">
        <v>206</v>
      </c>
      <c r="M84" t="s">
        <v>206</v>
      </c>
      <c r="N84" t="s">
        <v>206</v>
      </c>
      <c r="O84" t="s">
        <v>206</v>
      </c>
      <c r="P84" t="s">
        <v>206</v>
      </c>
      <c r="Q84" t="s">
        <v>206</v>
      </c>
      <c r="R84" t="s">
        <v>206</v>
      </c>
      <c r="S84" t="s">
        <v>206</v>
      </c>
      <c r="T84" t="s">
        <v>206</v>
      </c>
      <c r="U84" t="s">
        <v>206</v>
      </c>
      <c r="V84" t="s">
        <v>206</v>
      </c>
      <c r="W84" t="s">
        <v>206</v>
      </c>
      <c r="X84" t="s">
        <v>206</v>
      </c>
      <c r="Y84" t="s">
        <v>206</v>
      </c>
      <c r="Z84" t="s">
        <v>206</v>
      </c>
      <c r="AA84" t="s">
        <v>206</v>
      </c>
      <c r="AB84" t="s">
        <v>206</v>
      </c>
      <c r="AC84" t="s">
        <v>206</v>
      </c>
      <c r="AD84" t="s">
        <v>206</v>
      </c>
      <c r="AE84" t="s">
        <v>206</v>
      </c>
      <c r="AF84" t="s">
        <v>206</v>
      </c>
      <c r="AG84" t="s">
        <v>206</v>
      </c>
      <c r="AH84" t="s">
        <v>206</v>
      </c>
      <c r="AI84" t="s">
        <v>206</v>
      </c>
      <c r="AJ84" t="s">
        <v>206</v>
      </c>
      <c r="AK84" t="s">
        <v>206</v>
      </c>
      <c r="AL84" t="s">
        <v>206</v>
      </c>
      <c r="AM84" t="s">
        <v>206</v>
      </c>
      <c r="AN84" t="s">
        <v>206</v>
      </c>
      <c r="AO84" t="s">
        <v>206</v>
      </c>
      <c r="AP84" t="s">
        <v>206</v>
      </c>
      <c r="AQ84" t="s">
        <v>206</v>
      </c>
      <c r="AR84" t="s">
        <v>206</v>
      </c>
      <c r="AS84" t="s">
        <v>206</v>
      </c>
      <c r="AT84" t="s">
        <v>206</v>
      </c>
      <c r="AU84" t="s">
        <v>206</v>
      </c>
      <c r="AV84" t="s">
        <v>206</v>
      </c>
      <c r="AW84" t="s">
        <v>206</v>
      </c>
      <c r="AX84" t="s">
        <v>206</v>
      </c>
      <c r="AY84" t="s">
        <v>206</v>
      </c>
      <c r="AZ84" t="s">
        <v>206</v>
      </c>
      <c r="BA84" t="s">
        <v>206</v>
      </c>
      <c r="BB84" t="s">
        <v>206</v>
      </c>
      <c r="BC84" t="s">
        <v>206</v>
      </c>
      <c r="BD84" t="s">
        <v>206</v>
      </c>
      <c r="BE84" t="s">
        <v>206</v>
      </c>
      <c r="BF84" t="s">
        <v>206</v>
      </c>
      <c r="BG84" t="s">
        <v>206</v>
      </c>
      <c r="BH84" t="s">
        <v>206</v>
      </c>
      <c r="BI84" t="s">
        <v>206</v>
      </c>
      <c r="BJ84" t="s">
        <v>206</v>
      </c>
    </row>
    <row r="85" spans="2:62" ht="12.75">
      <c r="B85" t="s">
        <v>848</v>
      </c>
      <c r="C85" t="s">
        <v>206</v>
      </c>
      <c r="D85" t="s">
        <v>206</v>
      </c>
      <c r="E85" t="s">
        <v>206</v>
      </c>
      <c r="F85" t="s">
        <v>206</v>
      </c>
      <c r="G85" t="s">
        <v>206</v>
      </c>
      <c r="H85" t="s">
        <v>206</v>
      </c>
      <c r="I85" t="s">
        <v>206</v>
      </c>
      <c r="J85" t="s">
        <v>206</v>
      </c>
      <c r="K85" t="s">
        <v>206</v>
      </c>
      <c r="L85" t="s">
        <v>206</v>
      </c>
      <c r="M85" t="s">
        <v>206</v>
      </c>
      <c r="N85" t="s">
        <v>206</v>
      </c>
      <c r="O85" t="s">
        <v>206</v>
      </c>
      <c r="P85" t="s">
        <v>206</v>
      </c>
      <c r="Q85" t="s">
        <v>206</v>
      </c>
      <c r="R85" t="s">
        <v>206</v>
      </c>
      <c r="S85" t="s">
        <v>206</v>
      </c>
      <c r="T85" t="s">
        <v>206</v>
      </c>
      <c r="U85" t="s">
        <v>206</v>
      </c>
      <c r="V85" t="s">
        <v>206</v>
      </c>
      <c r="W85" t="s">
        <v>206</v>
      </c>
      <c r="X85" t="s">
        <v>206</v>
      </c>
      <c r="Y85" t="s">
        <v>206</v>
      </c>
      <c r="Z85" t="s">
        <v>206</v>
      </c>
      <c r="AA85" t="s">
        <v>206</v>
      </c>
      <c r="AB85" t="s">
        <v>206</v>
      </c>
      <c r="AC85" t="s">
        <v>206</v>
      </c>
      <c r="AD85" t="s">
        <v>206</v>
      </c>
      <c r="AE85" t="s">
        <v>206</v>
      </c>
      <c r="AF85" t="s">
        <v>206</v>
      </c>
      <c r="AG85" t="s">
        <v>206</v>
      </c>
      <c r="AH85" t="s">
        <v>206</v>
      </c>
      <c r="AI85" t="s">
        <v>206</v>
      </c>
      <c r="AJ85" t="s">
        <v>206</v>
      </c>
      <c r="AK85" t="s">
        <v>206</v>
      </c>
      <c r="AL85" t="s">
        <v>206</v>
      </c>
      <c r="AM85" t="s">
        <v>206</v>
      </c>
      <c r="AN85" t="s">
        <v>206</v>
      </c>
      <c r="AO85" t="s">
        <v>206</v>
      </c>
      <c r="AP85" t="s">
        <v>206</v>
      </c>
      <c r="AQ85" t="s">
        <v>206</v>
      </c>
      <c r="AR85" t="s">
        <v>206</v>
      </c>
      <c r="AS85" t="s">
        <v>206</v>
      </c>
      <c r="AT85" t="s">
        <v>206</v>
      </c>
      <c r="AU85" t="s">
        <v>206</v>
      </c>
      <c r="AV85" t="s">
        <v>206</v>
      </c>
      <c r="AW85" t="s">
        <v>206</v>
      </c>
      <c r="AX85" t="s">
        <v>206</v>
      </c>
      <c r="AY85" t="s">
        <v>206</v>
      </c>
      <c r="AZ85" t="s">
        <v>206</v>
      </c>
      <c r="BA85" t="s">
        <v>206</v>
      </c>
      <c r="BB85" t="s">
        <v>206</v>
      </c>
      <c r="BC85" t="s">
        <v>206</v>
      </c>
      <c r="BD85" t="s">
        <v>206</v>
      </c>
      <c r="BE85" t="s">
        <v>206</v>
      </c>
      <c r="BF85" t="s">
        <v>206</v>
      </c>
      <c r="BG85" t="s">
        <v>206</v>
      </c>
      <c r="BH85" t="s">
        <v>206</v>
      </c>
      <c r="BI85" t="s">
        <v>206</v>
      </c>
      <c r="BJ85" t="s">
        <v>206</v>
      </c>
    </row>
    <row r="86" spans="2:62" ht="12.75">
      <c r="B86" t="s">
        <v>849</v>
      </c>
      <c r="C86" t="s">
        <v>206</v>
      </c>
      <c r="D86" t="s">
        <v>206</v>
      </c>
      <c r="E86" t="s">
        <v>206</v>
      </c>
      <c r="F86" t="s">
        <v>206</v>
      </c>
      <c r="G86" t="s">
        <v>206</v>
      </c>
      <c r="H86" t="s">
        <v>206</v>
      </c>
      <c r="I86" t="s">
        <v>206</v>
      </c>
      <c r="J86" t="s">
        <v>206</v>
      </c>
      <c r="K86" t="s">
        <v>206</v>
      </c>
      <c r="L86" t="s">
        <v>206</v>
      </c>
      <c r="M86" t="s">
        <v>206</v>
      </c>
      <c r="N86" t="s">
        <v>206</v>
      </c>
      <c r="O86" t="s">
        <v>206</v>
      </c>
      <c r="P86" t="s">
        <v>206</v>
      </c>
      <c r="Q86" t="s">
        <v>206</v>
      </c>
      <c r="R86" t="s">
        <v>206</v>
      </c>
      <c r="S86" t="s">
        <v>206</v>
      </c>
      <c r="T86" t="s">
        <v>206</v>
      </c>
      <c r="U86" t="s">
        <v>206</v>
      </c>
      <c r="V86" t="s">
        <v>206</v>
      </c>
      <c r="W86" t="s">
        <v>206</v>
      </c>
      <c r="X86" t="s">
        <v>206</v>
      </c>
      <c r="Y86" t="s">
        <v>206</v>
      </c>
      <c r="Z86" t="s">
        <v>206</v>
      </c>
      <c r="AA86" t="s">
        <v>206</v>
      </c>
      <c r="AB86" t="s">
        <v>206</v>
      </c>
      <c r="AC86" t="s">
        <v>206</v>
      </c>
      <c r="AD86" t="s">
        <v>206</v>
      </c>
      <c r="AE86" t="s">
        <v>206</v>
      </c>
      <c r="AF86" t="s">
        <v>206</v>
      </c>
      <c r="AG86" t="s">
        <v>206</v>
      </c>
      <c r="AH86" t="s">
        <v>206</v>
      </c>
      <c r="AI86" t="s">
        <v>206</v>
      </c>
      <c r="AJ86" t="s">
        <v>206</v>
      </c>
      <c r="AK86" t="s">
        <v>206</v>
      </c>
      <c r="AL86" t="s">
        <v>206</v>
      </c>
      <c r="AM86" t="s">
        <v>206</v>
      </c>
      <c r="AN86" t="s">
        <v>206</v>
      </c>
      <c r="AO86" t="s">
        <v>206</v>
      </c>
      <c r="AP86" t="s">
        <v>206</v>
      </c>
      <c r="AQ86" t="s">
        <v>206</v>
      </c>
      <c r="AR86" t="s">
        <v>206</v>
      </c>
      <c r="AS86" t="s">
        <v>206</v>
      </c>
      <c r="AT86" t="s">
        <v>206</v>
      </c>
      <c r="AU86" t="s">
        <v>206</v>
      </c>
      <c r="AV86" t="s">
        <v>206</v>
      </c>
      <c r="AW86" t="s">
        <v>206</v>
      </c>
      <c r="AX86" t="s">
        <v>206</v>
      </c>
      <c r="AY86" t="s">
        <v>206</v>
      </c>
      <c r="AZ86" t="s">
        <v>206</v>
      </c>
      <c r="BA86" t="s">
        <v>206</v>
      </c>
      <c r="BB86" t="s">
        <v>206</v>
      </c>
      <c r="BC86" t="s">
        <v>206</v>
      </c>
      <c r="BD86" t="s">
        <v>206</v>
      </c>
      <c r="BE86" t="s">
        <v>206</v>
      </c>
      <c r="BF86" t="s">
        <v>206</v>
      </c>
      <c r="BG86" t="s">
        <v>206</v>
      </c>
      <c r="BH86" t="s">
        <v>206</v>
      </c>
      <c r="BI86" t="s">
        <v>206</v>
      </c>
      <c r="BJ86" t="s">
        <v>206</v>
      </c>
    </row>
    <row r="87" spans="2:62" ht="12.75">
      <c r="B87" t="s">
        <v>850</v>
      </c>
      <c r="C87" t="s">
        <v>206</v>
      </c>
      <c r="D87" t="s">
        <v>206</v>
      </c>
      <c r="E87" t="s">
        <v>206</v>
      </c>
      <c r="F87" t="s">
        <v>206</v>
      </c>
      <c r="G87" t="s">
        <v>206</v>
      </c>
      <c r="H87" t="s">
        <v>206</v>
      </c>
      <c r="I87" t="s">
        <v>206</v>
      </c>
      <c r="J87" t="s">
        <v>206</v>
      </c>
      <c r="K87" t="s">
        <v>206</v>
      </c>
      <c r="L87" t="s">
        <v>206</v>
      </c>
      <c r="M87" t="s">
        <v>206</v>
      </c>
      <c r="N87" t="s">
        <v>206</v>
      </c>
      <c r="O87" t="s">
        <v>206</v>
      </c>
      <c r="P87" t="s">
        <v>206</v>
      </c>
      <c r="Q87" t="s">
        <v>206</v>
      </c>
      <c r="R87" t="s">
        <v>206</v>
      </c>
      <c r="S87" t="s">
        <v>206</v>
      </c>
      <c r="T87" t="s">
        <v>206</v>
      </c>
      <c r="U87" t="s">
        <v>206</v>
      </c>
      <c r="V87" t="s">
        <v>206</v>
      </c>
      <c r="W87" t="s">
        <v>206</v>
      </c>
      <c r="X87" t="s">
        <v>206</v>
      </c>
      <c r="Y87" t="s">
        <v>206</v>
      </c>
      <c r="Z87" t="s">
        <v>206</v>
      </c>
      <c r="AA87" t="s">
        <v>206</v>
      </c>
      <c r="AB87" t="s">
        <v>206</v>
      </c>
      <c r="AC87" t="s">
        <v>206</v>
      </c>
      <c r="AD87" t="s">
        <v>206</v>
      </c>
      <c r="AE87" t="s">
        <v>206</v>
      </c>
      <c r="AF87" t="s">
        <v>206</v>
      </c>
      <c r="AG87" t="s">
        <v>206</v>
      </c>
      <c r="AH87" t="s">
        <v>206</v>
      </c>
      <c r="AI87" t="s">
        <v>206</v>
      </c>
      <c r="AJ87" t="s">
        <v>206</v>
      </c>
      <c r="AK87" t="s">
        <v>206</v>
      </c>
      <c r="AL87" t="s">
        <v>206</v>
      </c>
      <c r="AM87" t="s">
        <v>206</v>
      </c>
      <c r="AN87" t="s">
        <v>206</v>
      </c>
      <c r="AO87" t="s">
        <v>206</v>
      </c>
      <c r="AP87" t="s">
        <v>206</v>
      </c>
      <c r="AQ87" t="s">
        <v>206</v>
      </c>
      <c r="AR87" t="s">
        <v>206</v>
      </c>
      <c r="AS87" t="s">
        <v>206</v>
      </c>
      <c r="AT87" t="s">
        <v>206</v>
      </c>
      <c r="AU87" t="s">
        <v>206</v>
      </c>
      <c r="AV87" t="s">
        <v>206</v>
      </c>
      <c r="AW87" t="s">
        <v>206</v>
      </c>
      <c r="AX87" t="s">
        <v>206</v>
      </c>
      <c r="AY87" t="s">
        <v>206</v>
      </c>
      <c r="AZ87" t="s">
        <v>206</v>
      </c>
      <c r="BA87" t="s">
        <v>206</v>
      </c>
      <c r="BB87" t="s">
        <v>206</v>
      </c>
      <c r="BC87" t="s">
        <v>206</v>
      </c>
      <c r="BD87" t="s">
        <v>206</v>
      </c>
      <c r="BE87" t="s">
        <v>206</v>
      </c>
      <c r="BF87" t="s">
        <v>206</v>
      </c>
      <c r="BG87" t="s">
        <v>206</v>
      </c>
      <c r="BH87" t="s">
        <v>206</v>
      </c>
      <c r="BI87" t="s">
        <v>206</v>
      </c>
      <c r="BJ87" t="s">
        <v>206</v>
      </c>
    </row>
    <row r="88" spans="2:62" ht="12.75">
      <c r="B88" t="s">
        <v>656</v>
      </c>
      <c r="C88" t="s">
        <v>206</v>
      </c>
      <c r="D88" t="s">
        <v>206</v>
      </c>
      <c r="E88" t="s">
        <v>206</v>
      </c>
      <c r="F88" t="s">
        <v>206</v>
      </c>
      <c r="G88" t="s">
        <v>206</v>
      </c>
      <c r="H88" t="s">
        <v>206</v>
      </c>
      <c r="I88" t="s">
        <v>206</v>
      </c>
      <c r="J88" t="s">
        <v>206</v>
      </c>
      <c r="K88" t="s">
        <v>206</v>
      </c>
      <c r="L88" t="s">
        <v>206</v>
      </c>
      <c r="M88" t="s">
        <v>206</v>
      </c>
      <c r="N88" t="s">
        <v>206</v>
      </c>
      <c r="O88" t="s">
        <v>206</v>
      </c>
      <c r="P88" t="s">
        <v>206</v>
      </c>
      <c r="Q88" t="s">
        <v>206</v>
      </c>
      <c r="R88" t="s">
        <v>206</v>
      </c>
      <c r="S88" t="s">
        <v>206</v>
      </c>
      <c r="T88" t="s">
        <v>206</v>
      </c>
      <c r="U88" t="s">
        <v>206</v>
      </c>
      <c r="V88" t="s">
        <v>206</v>
      </c>
      <c r="W88" t="s">
        <v>206</v>
      </c>
      <c r="X88" t="s">
        <v>206</v>
      </c>
      <c r="Y88" t="s">
        <v>206</v>
      </c>
      <c r="Z88" t="s">
        <v>206</v>
      </c>
      <c r="AA88" t="s">
        <v>206</v>
      </c>
      <c r="AB88" t="s">
        <v>206</v>
      </c>
      <c r="AC88" t="s">
        <v>206</v>
      </c>
      <c r="AD88" t="s">
        <v>206</v>
      </c>
      <c r="AE88" t="s">
        <v>206</v>
      </c>
      <c r="AF88" t="s">
        <v>206</v>
      </c>
      <c r="AG88" t="s">
        <v>206</v>
      </c>
      <c r="AH88" t="s">
        <v>206</v>
      </c>
      <c r="AI88" t="s">
        <v>206</v>
      </c>
      <c r="AJ88" t="s">
        <v>206</v>
      </c>
      <c r="AK88" t="s">
        <v>206</v>
      </c>
      <c r="AL88" t="s">
        <v>206</v>
      </c>
      <c r="AM88" t="s">
        <v>206</v>
      </c>
      <c r="AN88" t="s">
        <v>206</v>
      </c>
      <c r="AO88" t="s">
        <v>206</v>
      </c>
      <c r="AP88" t="s">
        <v>206</v>
      </c>
      <c r="AQ88" t="s">
        <v>206</v>
      </c>
      <c r="AR88" t="s">
        <v>206</v>
      </c>
      <c r="AS88" t="s">
        <v>206</v>
      </c>
      <c r="AT88" t="s">
        <v>206</v>
      </c>
      <c r="AU88" t="s">
        <v>206</v>
      </c>
      <c r="AV88" t="s">
        <v>206</v>
      </c>
      <c r="AW88" t="s">
        <v>206</v>
      </c>
      <c r="AX88" t="s">
        <v>206</v>
      </c>
      <c r="AY88" t="s">
        <v>206</v>
      </c>
      <c r="AZ88" t="s">
        <v>206</v>
      </c>
      <c r="BA88" t="s">
        <v>206</v>
      </c>
      <c r="BB88" t="s">
        <v>206</v>
      </c>
      <c r="BC88" t="s">
        <v>206</v>
      </c>
      <c r="BD88" t="s">
        <v>206</v>
      </c>
      <c r="BE88" t="s">
        <v>206</v>
      </c>
      <c r="BF88" t="s">
        <v>206</v>
      </c>
      <c r="BG88" t="s">
        <v>206</v>
      </c>
      <c r="BH88" t="s">
        <v>206</v>
      </c>
      <c r="BI88" t="s">
        <v>206</v>
      </c>
      <c r="BJ88" t="s">
        <v>206</v>
      </c>
    </row>
  </sheetData>
  <sheetProtection/>
  <mergeCells count="1">
    <mergeCell ref="A1:U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F83"/>
  <sheetViews>
    <sheetView zoomScalePageLayoutView="0" workbookViewId="0" topLeftCell="A1">
      <pane xSplit="2" ySplit="15" topLeftCell="C59" activePane="bottomRight" state="frozen"/>
      <selection pane="topLeft" activeCell="D40" sqref="D40"/>
      <selection pane="topRight" activeCell="D40" sqref="D40"/>
      <selection pane="bottomLeft" activeCell="D40" sqref="D40"/>
      <selection pane="bottomRight" activeCell="D40" sqref="D40"/>
    </sheetView>
  </sheetViews>
  <sheetFormatPr defaultColWidth="9.140625" defaultRowHeight="12.75"/>
  <cols>
    <col min="2" max="2" width="27.28125" style="0" customWidth="1"/>
  </cols>
  <sheetData>
    <row r="1" spans="1:14" ht="15.75">
      <c r="A1" s="310" t="s">
        <v>142</v>
      </c>
      <c r="B1" s="310"/>
      <c r="C1" s="310"/>
      <c r="D1" s="310"/>
      <c r="E1" s="310"/>
      <c r="F1" s="310"/>
      <c r="G1" s="310"/>
      <c r="H1" s="310"/>
      <c r="I1" s="310"/>
      <c r="J1" s="310"/>
      <c r="K1" s="310"/>
      <c r="L1" s="310"/>
      <c r="M1" s="310"/>
      <c r="N1" s="310"/>
    </row>
    <row r="2" spans="1:74" s="119" customFormat="1" ht="12.75">
      <c r="A2" s="119" t="s">
        <v>656</v>
      </c>
      <c r="B2" s="120">
        <v>1</v>
      </c>
      <c r="C2" s="120">
        <v>2</v>
      </c>
      <c r="D2" s="120">
        <v>3</v>
      </c>
      <c r="E2" s="120">
        <v>4</v>
      </c>
      <c r="F2" s="120">
        <v>5</v>
      </c>
      <c r="G2" s="120">
        <v>6</v>
      </c>
      <c r="H2" s="120">
        <v>7</v>
      </c>
      <c r="I2" s="120">
        <v>8</v>
      </c>
      <c r="J2" s="120">
        <v>9</v>
      </c>
      <c r="K2" s="120">
        <v>10</v>
      </c>
      <c r="L2" s="120">
        <v>11</v>
      </c>
      <c r="M2" s="120">
        <v>12</v>
      </c>
      <c r="N2" s="120">
        <v>13</v>
      </c>
      <c r="O2" s="120">
        <v>14</v>
      </c>
      <c r="P2" s="120">
        <v>15</v>
      </c>
      <c r="Q2" s="120">
        <v>16</v>
      </c>
      <c r="R2" s="120">
        <v>17</v>
      </c>
      <c r="S2" s="120">
        <v>18</v>
      </c>
      <c r="T2" s="120">
        <v>19</v>
      </c>
      <c r="U2" s="120">
        <v>20</v>
      </c>
      <c r="V2" s="120">
        <v>21</v>
      </c>
      <c r="W2" s="120">
        <v>22</v>
      </c>
      <c r="X2" s="120">
        <v>23</v>
      </c>
      <c r="Y2" s="120">
        <v>24</v>
      </c>
      <c r="Z2" s="120">
        <v>25</v>
      </c>
      <c r="AA2" s="120">
        <v>26</v>
      </c>
      <c r="AB2" s="120">
        <v>27</v>
      </c>
      <c r="AC2" s="120">
        <v>28</v>
      </c>
      <c r="AD2" s="120">
        <v>29</v>
      </c>
      <c r="AE2" s="120">
        <v>30</v>
      </c>
      <c r="AF2" s="120">
        <v>31</v>
      </c>
      <c r="AG2" s="120">
        <v>32</v>
      </c>
      <c r="AH2" s="120">
        <v>33</v>
      </c>
      <c r="AI2" s="120">
        <v>34</v>
      </c>
      <c r="AJ2" s="120">
        <v>35</v>
      </c>
      <c r="AK2" s="120">
        <v>36</v>
      </c>
      <c r="AL2" s="120">
        <v>37</v>
      </c>
      <c r="AM2" s="120">
        <v>38</v>
      </c>
      <c r="AN2" s="120">
        <v>39</v>
      </c>
      <c r="AO2" s="120">
        <v>40</v>
      </c>
      <c r="AP2" s="120">
        <v>41</v>
      </c>
      <c r="AQ2" s="120">
        <v>42</v>
      </c>
      <c r="AR2" s="120">
        <v>43</v>
      </c>
      <c r="AS2" s="120">
        <v>44</v>
      </c>
      <c r="AT2" s="120">
        <v>45</v>
      </c>
      <c r="AU2" s="120">
        <v>46</v>
      </c>
      <c r="AV2" s="120">
        <v>47</v>
      </c>
      <c r="AW2" s="120">
        <v>48</v>
      </c>
      <c r="AX2" s="120">
        <v>49</v>
      </c>
      <c r="AY2" s="120">
        <v>50</v>
      </c>
      <c r="AZ2" s="120">
        <v>51</v>
      </c>
      <c r="BA2" s="120">
        <v>52</v>
      </c>
      <c r="BB2" s="120">
        <v>53</v>
      </c>
      <c r="BC2" s="120">
        <v>54</v>
      </c>
      <c r="BD2" s="120">
        <v>55</v>
      </c>
      <c r="BE2" s="120">
        <v>56</v>
      </c>
      <c r="BF2" s="120">
        <v>57</v>
      </c>
      <c r="BG2" s="120">
        <v>58</v>
      </c>
      <c r="BH2" s="120">
        <v>59</v>
      </c>
      <c r="BI2" s="120">
        <v>60</v>
      </c>
      <c r="BJ2" s="120">
        <v>61</v>
      </c>
      <c r="BK2" s="120">
        <v>62</v>
      </c>
      <c r="BL2" s="120">
        <v>63</v>
      </c>
      <c r="BM2" s="120">
        <v>64</v>
      </c>
      <c r="BN2" s="120">
        <v>65</v>
      </c>
      <c r="BO2" s="120">
        <v>66</v>
      </c>
      <c r="BP2" s="120">
        <v>67</v>
      </c>
      <c r="BQ2" s="120">
        <v>68</v>
      </c>
      <c r="BR2" s="120">
        <v>69</v>
      </c>
      <c r="BS2" s="120">
        <v>70</v>
      </c>
      <c r="BT2" s="120">
        <v>71</v>
      </c>
      <c r="BU2" s="120">
        <v>72</v>
      </c>
      <c r="BV2" s="120">
        <v>73</v>
      </c>
    </row>
    <row r="3" spans="2:74" s="119" customFormat="1" ht="12.75">
      <c r="B3" s="120"/>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row>
    <row r="4" spans="2:74" s="119" customFormat="1" ht="12.75">
      <c r="B4" s="120"/>
      <c r="C4" t="s">
        <v>865</v>
      </c>
      <c r="D4"/>
      <c r="E4"/>
      <c r="F4"/>
      <c r="G4"/>
      <c r="H4"/>
      <c r="I4"/>
      <c r="J4"/>
      <c r="K4"/>
      <c r="L4"/>
      <c r="M4"/>
      <c r="N4"/>
      <c r="O4"/>
      <c r="P4"/>
      <c r="Q4"/>
      <c r="R4"/>
      <c r="S4"/>
      <c r="T4"/>
      <c r="U4"/>
      <c r="V4"/>
      <c r="W4"/>
      <c r="X4"/>
      <c r="Y4"/>
      <c r="Z4"/>
      <c r="AA4" t="s">
        <v>869</v>
      </c>
      <c r="AB4"/>
      <c r="AC4"/>
      <c r="AD4"/>
      <c r="AE4"/>
      <c r="AF4"/>
      <c r="AG4"/>
      <c r="AH4"/>
      <c r="AI4"/>
      <c r="AJ4"/>
      <c r="AK4"/>
      <c r="AL4"/>
      <c r="AM4"/>
      <c r="AN4"/>
      <c r="AO4"/>
      <c r="AP4"/>
      <c r="AQ4"/>
      <c r="AR4"/>
      <c r="AS4"/>
      <c r="AT4"/>
      <c r="AU4"/>
      <c r="AV4"/>
      <c r="AW4"/>
      <c r="AX4"/>
      <c r="AY4" t="s">
        <v>58</v>
      </c>
      <c r="AZ4"/>
      <c r="BA4"/>
      <c r="BB4"/>
      <c r="BC4"/>
      <c r="BD4"/>
      <c r="BE4"/>
      <c r="BF4"/>
      <c r="BG4"/>
      <c r="BH4"/>
      <c r="BI4"/>
      <c r="BJ4"/>
      <c r="BK4"/>
      <c r="BL4"/>
      <c r="BM4"/>
      <c r="BN4"/>
      <c r="BO4"/>
      <c r="BP4"/>
      <c r="BQ4"/>
      <c r="BR4"/>
      <c r="BS4"/>
      <c r="BT4"/>
      <c r="BU4"/>
      <c r="BV4"/>
    </row>
    <row r="5" spans="1:69" ht="12.75">
      <c r="A5" t="s">
        <v>656</v>
      </c>
      <c r="B5" t="s">
        <v>656</v>
      </c>
      <c r="C5" t="s">
        <v>781</v>
      </c>
      <c r="I5" t="s">
        <v>144</v>
      </c>
      <c r="O5" t="s">
        <v>781</v>
      </c>
      <c r="U5" t="s">
        <v>870</v>
      </c>
      <c r="AA5" t="s">
        <v>781</v>
      </c>
      <c r="AG5" t="s">
        <v>144</v>
      </c>
      <c r="AM5" t="s">
        <v>781</v>
      </c>
      <c r="AS5" t="s">
        <v>870</v>
      </c>
      <c r="AY5" t="s">
        <v>781</v>
      </c>
      <c r="BE5" t="s">
        <v>144</v>
      </c>
      <c r="BK5" t="s">
        <v>781</v>
      </c>
      <c r="BQ5" t="s">
        <v>870</v>
      </c>
    </row>
    <row r="6" spans="3:69" ht="12.75">
      <c r="C6">
        <v>1</v>
      </c>
      <c r="I6">
        <v>1</v>
      </c>
      <c r="O6">
        <v>1</v>
      </c>
      <c r="U6">
        <v>1</v>
      </c>
      <c r="AA6">
        <v>1</v>
      </c>
      <c r="AG6">
        <v>1</v>
      </c>
      <c r="AM6">
        <v>1</v>
      </c>
      <c r="AS6">
        <v>1</v>
      </c>
      <c r="AY6">
        <v>1</v>
      </c>
      <c r="BE6">
        <v>1</v>
      </c>
      <c r="BK6">
        <v>1</v>
      </c>
      <c r="BQ6">
        <v>1</v>
      </c>
    </row>
    <row r="7" spans="3:69" ht="12.75">
      <c r="C7" t="s">
        <v>148</v>
      </c>
      <c r="I7" t="s">
        <v>150</v>
      </c>
      <c r="O7" t="s">
        <v>144</v>
      </c>
      <c r="U7" t="s">
        <v>858</v>
      </c>
      <c r="AA7" t="s">
        <v>148</v>
      </c>
      <c r="AG7" t="s">
        <v>150</v>
      </c>
      <c r="AM7" t="s">
        <v>144</v>
      </c>
      <c r="AS7" t="s">
        <v>858</v>
      </c>
      <c r="AY7" t="s">
        <v>148</v>
      </c>
      <c r="BE7" t="s">
        <v>150</v>
      </c>
      <c r="BK7" t="s">
        <v>144</v>
      </c>
      <c r="BQ7" t="s">
        <v>858</v>
      </c>
    </row>
    <row r="8" spans="3:69" ht="12.75">
      <c r="C8" t="s">
        <v>58</v>
      </c>
      <c r="F8">
        <v>1</v>
      </c>
      <c r="I8" t="s">
        <v>58</v>
      </c>
      <c r="L8">
        <v>1</v>
      </c>
      <c r="O8">
        <v>1</v>
      </c>
      <c r="U8">
        <v>1</v>
      </c>
      <c r="AA8" t="s">
        <v>58</v>
      </c>
      <c r="AD8">
        <v>1</v>
      </c>
      <c r="AG8" t="s">
        <v>58</v>
      </c>
      <c r="AJ8">
        <v>1</v>
      </c>
      <c r="AM8">
        <v>1</v>
      </c>
      <c r="AS8">
        <v>1</v>
      </c>
      <c r="AY8" t="s">
        <v>58</v>
      </c>
      <c r="BB8">
        <v>1</v>
      </c>
      <c r="BE8" t="s">
        <v>58</v>
      </c>
      <c r="BH8">
        <v>1</v>
      </c>
      <c r="BK8">
        <v>1</v>
      </c>
      <c r="BQ8">
        <v>1</v>
      </c>
    </row>
    <row r="9" spans="3:69" ht="12.75">
      <c r="C9" t="s">
        <v>143</v>
      </c>
      <c r="F9" t="s">
        <v>143</v>
      </c>
      <c r="I9" t="s">
        <v>143</v>
      </c>
      <c r="L9" t="s">
        <v>143</v>
      </c>
      <c r="O9" t="s">
        <v>151</v>
      </c>
      <c r="U9" t="s">
        <v>144</v>
      </c>
      <c r="AA9" t="s">
        <v>143</v>
      </c>
      <c r="AD9" t="s">
        <v>143</v>
      </c>
      <c r="AG9" t="s">
        <v>143</v>
      </c>
      <c r="AJ9" t="s">
        <v>143</v>
      </c>
      <c r="AM9" t="s">
        <v>151</v>
      </c>
      <c r="AS9" t="s">
        <v>144</v>
      </c>
      <c r="AY9" t="s">
        <v>143</v>
      </c>
      <c r="BB9" t="s">
        <v>143</v>
      </c>
      <c r="BE9" t="s">
        <v>143</v>
      </c>
      <c r="BH9" t="s">
        <v>143</v>
      </c>
      <c r="BK9" t="s">
        <v>151</v>
      </c>
      <c r="BQ9" t="s">
        <v>144</v>
      </c>
    </row>
    <row r="10" spans="3:69" ht="12.75">
      <c r="C10" t="s">
        <v>145</v>
      </c>
      <c r="D10" t="s">
        <v>146</v>
      </c>
      <c r="E10" t="s">
        <v>58</v>
      </c>
      <c r="F10" t="s">
        <v>145</v>
      </c>
      <c r="G10" t="s">
        <v>146</v>
      </c>
      <c r="H10" t="s">
        <v>58</v>
      </c>
      <c r="I10" t="s">
        <v>145</v>
      </c>
      <c r="J10" t="s">
        <v>146</v>
      </c>
      <c r="K10" t="s">
        <v>58</v>
      </c>
      <c r="L10" t="s">
        <v>145</v>
      </c>
      <c r="M10" t="s">
        <v>146</v>
      </c>
      <c r="N10" t="s">
        <v>58</v>
      </c>
      <c r="O10" t="s">
        <v>58</v>
      </c>
      <c r="R10">
        <v>1</v>
      </c>
      <c r="U10">
        <v>1</v>
      </c>
      <c r="AA10" t="s">
        <v>145</v>
      </c>
      <c r="AB10" t="s">
        <v>146</v>
      </c>
      <c r="AC10" t="s">
        <v>58</v>
      </c>
      <c r="AD10" t="s">
        <v>145</v>
      </c>
      <c r="AE10" t="s">
        <v>146</v>
      </c>
      <c r="AF10" t="s">
        <v>58</v>
      </c>
      <c r="AG10" t="s">
        <v>145</v>
      </c>
      <c r="AH10" t="s">
        <v>146</v>
      </c>
      <c r="AI10" t="s">
        <v>58</v>
      </c>
      <c r="AJ10" t="s">
        <v>145</v>
      </c>
      <c r="AK10" t="s">
        <v>146</v>
      </c>
      <c r="AL10" t="s">
        <v>58</v>
      </c>
      <c r="AM10" t="s">
        <v>58</v>
      </c>
      <c r="AP10">
        <v>1</v>
      </c>
      <c r="AS10">
        <v>1</v>
      </c>
      <c r="AY10" t="s">
        <v>145</v>
      </c>
      <c r="AZ10" t="s">
        <v>146</v>
      </c>
      <c r="BA10" t="s">
        <v>58</v>
      </c>
      <c r="BB10" t="s">
        <v>145</v>
      </c>
      <c r="BC10" t="s">
        <v>146</v>
      </c>
      <c r="BD10" t="s">
        <v>58</v>
      </c>
      <c r="BE10" t="s">
        <v>145</v>
      </c>
      <c r="BF10" t="s">
        <v>146</v>
      </c>
      <c r="BG10" t="s">
        <v>58</v>
      </c>
      <c r="BH10" t="s">
        <v>145</v>
      </c>
      <c r="BI10" t="s">
        <v>146</v>
      </c>
      <c r="BJ10" t="s">
        <v>58</v>
      </c>
      <c r="BK10" t="s">
        <v>58</v>
      </c>
      <c r="BN10">
        <v>1</v>
      </c>
      <c r="BQ10">
        <v>1</v>
      </c>
    </row>
    <row r="11" spans="3:69" ht="12.75">
      <c r="C11" t="s">
        <v>157</v>
      </c>
      <c r="D11" t="s">
        <v>157</v>
      </c>
      <c r="E11" t="s">
        <v>157</v>
      </c>
      <c r="F11" t="s">
        <v>157</v>
      </c>
      <c r="G11" t="s">
        <v>157</v>
      </c>
      <c r="H11" t="s">
        <v>157</v>
      </c>
      <c r="I11" t="s">
        <v>157</v>
      </c>
      <c r="J11" t="s">
        <v>157</v>
      </c>
      <c r="K11" t="s">
        <v>157</v>
      </c>
      <c r="L11" t="s">
        <v>157</v>
      </c>
      <c r="M11" t="s">
        <v>157</v>
      </c>
      <c r="N11" t="s">
        <v>157</v>
      </c>
      <c r="O11" t="s">
        <v>143</v>
      </c>
      <c r="R11" t="s">
        <v>143</v>
      </c>
      <c r="U11" t="s">
        <v>871</v>
      </c>
      <c r="AA11" t="s">
        <v>157</v>
      </c>
      <c r="AB11" t="s">
        <v>157</v>
      </c>
      <c r="AC11" t="s">
        <v>157</v>
      </c>
      <c r="AD11" t="s">
        <v>157</v>
      </c>
      <c r="AE11" t="s">
        <v>157</v>
      </c>
      <c r="AF11" t="s">
        <v>157</v>
      </c>
      <c r="AG11" t="s">
        <v>157</v>
      </c>
      <c r="AH11" t="s">
        <v>157</v>
      </c>
      <c r="AI11" t="s">
        <v>157</v>
      </c>
      <c r="AJ11" t="s">
        <v>157</v>
      </c>
      <c r="AK11" t="s">
        <v>157</v>
      </c>
      <c r="AL11" t="s">
        <v>157</v>
      </c>
      <c r="AM11" t="s">
        <v>143</v>
      </c>
      <c r="AP11" t="s">
        <v>143</v>
      </c>
      <c r="AS11" t="s">
        <v>871</v>
      </c>
      <c r="AY11" t="s">
        <v>157</v>
      </c>
      <c r="AZ11" t="s">
        <v>157</v>
      </c>
      <c r="BA11" t="s">
        <v>157</v>
      </c>
      <c r="BB11" t="s">
        <v>157</v>
      </c>
      <c r="BC11" t="s">
        <v>157</v>
      </c>
      <c r="BD11" t="s">
        <v>157</v>
      </c>
      <c r="BE11" t="s">
        <v>157</v>
      </c>
      <c r="BF11" t="s">
        <v>157</v>
      </c>
      <c r="BG11" t="s">
        <v>157</v>
      </c>
      <c r="BH11" t="s">
        <v>157</v>
      </c>
      <c r="BI11" t="s">
        <v>157</v>
      </c>
      <c r="BJ11" t="s">
        <v>157</v>
      </c>
      <c r="BK11" t="s">
        <v>143</v>
      </c>
      <c r="BN11" t="s">
        <v>143</v>
      </c>
      <c r="BQ11" t="s">
        <v>871</v>
      </c>
    </row>
    <row r="12" spans="3:72" ht="12.75">
      <c r="C12" t="s">
        <v>145</v>
      </c>
      <c r="D12" t="s">
        <v>146</v>
      </c>
      <c r="E12" t="s">
        <v>58</v>
      </c>
      <c r="F12" t="s">
        <v>145</v>
      </c>
      <c r="G12" t="s">
        <v>146</v>
      </c>
      <c r="H12" t="s">
        <v>58</v>
      </c>
      <c r="I12" t="s">
        <v>58</v>
      </c>
      <c r="L12">
        <v>1</v>
      </c>
      <c r="O12" t="s">
        <v>145</v>
      </c>
      <c r="P12" t="s">
        <v>146</v>
      </c>
      <c r="Q12" t="s">
        <v>58</v>
      </c>
      <c r="R12" t="s">
        <v>145</v>
      </c>
      <c r="S12" t="s">
        <v>146</v>
      </c>
      <c r="T12" t="s">
        <v>58</v>
      </c>
      <c r="U12" t="s">
        <v>58</v>
      </c>
      <c r="X12">
        <v>1</v>
      </c>
      <c r="AA12" t="s">
        <v>145</v>
      </c>
      <c r="AB12" t="s">
        <v>146</v>
      </c>
      <c r="AC12" t="s">
        <v>58</v>
      </c>
      <c r="AD12" t="s">
        <v>145</v>
      </c>
      <c r="AE12" t="s">
        <v>146</v>
      </c>
      <c r="AF12" t="s">
        <v>58</v>
      </c>
      <c r="AG12" t="s">
        <v>58</v>
      </c>
      <c r="AJ12">
        <v>1</v>
      </c>
      <c r="AM12" t="s">
        <v>145</v>
      </c>
      <c r="AN12" t="s">
        <v>146</v>
      </c>
      <c r="AO12" t="s">
        <v>58</v>
      </c>
      <c r="AP12" t="s">
        <v>145</v>
      </c>
      <c r="AQ12" t="s">
        <v>146</v>
      </c>
      <c r="AR12" t="s">
        <v>58</v>
      </c>
      <c r="AS12" t="s">
        <v>58</v>
      </c>
      <c r="AV12">
        <v>1</v>
      </c>
      <c r="AY12" t="s">
        <v>145</v>
      </c>
      <c r="AZ12" t="s">
        <v>146</v>
      </c>
      <c r="BA12" t="s">
        <v>58</v>
      </c>
      <c r="BB12" t="s">
        <v>145</v>
      </c>
      <c r="BC12" t="s">
        <v>146</v>
      </c>
      <c r="BD12" t="s">
        <v>58</v>
      </c>
      <c r="BE12" t="s">
        <v>58</v>
      </c>
      <c r="BH12">
        <v>1</v>
      </c>
      <c r="BK12" t="s">
        <v>145</v>
      </c>
      <c r="BL12" t="s">
        <v>146</v>
      </c>
      <c r="BM12" t="s">
        <v>58</v>
      </c>
      <c r="BN12" t="s">
        <v>145</v>
      </c>
      <c r="BO12" t="s">
        <v>146</v>
      </c>
      <c r="BP12" t="s">
        <v>58</v>
      </c>
      <c r="BQ12" t="s">
        <v>58</v>
      </c>
      <c r="BT12">
        <v>1</v>
      </c>
    </row>
    <row r="13" spans="3:72" ht="12.75">
      <c r="C13" t="s">
        <v>157</v>
      </c>
      <c r="D13" t="s">
        <v>157</v>
      </c>
      <c r="E13" t="s">
        <v>157</v>
      </c>
      <c r="F13" t="s">
        <v>157</v>
      </c>
      <c r="G13" t="s">
        <v>157</v>
      </c>
      <c r="H13" t="s">
        <v>157</v>
      </c>
      <c r="I13" t="s">
        <v>143</v>
      </c>
      <c r="L13" t="s">
        <v>143</v>
      </c>
      <c r="O13" t="s">
        <v>157</v>
      </c>
      <c r="P13" t="s">
        <v>157</v>
      </c>
      <c r="Q13" t="s">
        <v>157</v>
      </c>
      <c r="R13" t="s">
        <v>157</v>
      </c>
      <c r="S13" t="s">
        <v>157</v>
      </c>
      <c r="T13" t="s">
        <v>157</v>
      </c>
      <c r="U13" t="s">
        <v>143</v>
      </c>
      <c r="X13" t="s">
        <v>143</v>
      </c>
      <c r="AA13" t="s">
        <v>157</v>
      </c>
      <c r="AB13" t="s">
        <v>157</v>
      </c>
      <c r="AC13" t="s">
        <v>157</v>
      </c>
      <c r="AD13" t="s">
        <v>157</v>
      </c>
      <c r="AE13" t="s">
        <v>157</v>
      </c>
      <c r="AF13" t="s">
        <v>157</v>
      </c>
      <c r="AG13" t="s">
        <v>143</v>
      </c>
      <c r="AJ13" t="s">
        <v>143</v>
      </c>
      <c r="AM13" t="s">
        <v>157</v>
      </c>
      <c r="AN13" t="s">
        <v>157</v>
      </c>
      <c r="AO13" t="s">
        <v>157</v>
      </c>
      <c r="AP13" t="s">
        <v>157</v>
      </c>
      <c r="AQ13" t="s">
        <v>157</v>
      </c>
      <c r="AR13" t="s">
        <v>157</v>
      </c>
      <c r="AS13" t="s">
        <v>143</v>
      </c>
      <c r="AV13" t="s">
        <v>143</v>
      </c>
      <c r="AY13" t="s">
        <v>157</v>
      </c>
      <c r="AZ13" t="s">
        <v>157</v>
      </c>
      <c r="BA13" t="s">
        <v>157</v>
      </c>
      <c r="BB13" t="s">
        <v>157</v>
      </c>
      <c r="BC13" t="s">
        <v>157</v>
      </c>
      <c r="BD13" t="s">
        <v>157</v>
      </c>
      <c r="BE13" t="s">
        <v>143</v>
      </c>
      <c r="BH13" t="s">
        <v>143</v>
      </c>
      <c r="BK13" t="s">
        <v>157</v>
      </c>
      <c r="BL13" t="s">
        <v>157</v>
      </c>
      <c r="BM13" t="s">
        <v>157</v>
      </c>
      <c r="BN13" t="s">
        <v>157</v>
      </c>
      <c r="BO13" t="s">
        <v>157</v>
      </c>
      <c r="BP13" t="s">
        <v>157</v>
      </c>
      <c r="BQ13" t="s">
        <v>143</v>
      </c>
      <c r="BT13" t="s">
        <v>143</v>
      </c>
    </row>
    <row r="14" spans="3:74" ht="12.75">
      <c r="C14" t="s">
        <v>145</v>
      </c>
      <c r="D14" t="s">
        <v>146</v>
      </c>
      <c r="E14" t="s">
        <v>58</v>
      </c>
      <c r="F14" t="s">
        <v>145</v>
      </c>
      <c r="G14" t="s">
        <v>146</v>
      </c>
      <c r="H14" t="s">
        <v>58</v>
      </c>
      <c r="I14" t="s">
        <v>145</v>
      </c>
      <c r="J14" t="s">
        <v>146</v>
      </c>
      <c r="K14" t="s">
        <v>58</v>
      </c>
      <c r="L14" t="s">
        <v>145</v>
      </c>
      <c r="M14" t="s">
        <v>146</v>
      </c>
      <c r="N14" t="s">
        <v>58</v>
      </c>
      <c r="O14" t="s">
        <v>145</v>
      </c>
      <c r="P14" t="s">
        <v>146</v>
      </c>
      <c r="Q14" t="s">
        <v>58</v>
      </c>
      <c r="R14" t="s">
        <v>145</v>
      </c>
      <c r="S14" t="s">
        <v>146</v>
      </c>
      <c r="T14" t="s">
        <v>58</v>
      </c>
      <c r="U14" t="s">
        <v>145</v>
      </c>
      <c r="V14" t="s">
        <v>146</v>
      </c>
      <c r="W14" t="s">
        <v>58</v>
      </c>
      <c r="X14" t="s">
        <v>145</v>
      </c>
      <c r="Y14" t="s">
        <v>146</v>
      </c>
      <c r="Z14" t="s">
        <v>58</v>
      </c>
      <c r="AA14" t="s">
        <v>145</v>
      </c>
      <c r="AB14" t="s">
        <v>146</v>
      </c>
      <c r="AC14" t="s">
        <v>58</v>
      </c>
      <c r="AD14" t="s">
        <v>145</v>
      </c>
      <c r="AE14" t="s">
        <v>146</v>
      </c>
      <c r="AF14" t="s">
        <v>58</v>
      </c>
      <c r="AG14" t="s">
        <v>145</v>
      </c>
      <c r="AH14" t="s">
        <v>146</v>
      </c>
      <c r="AI14" t="s">
        <v>58</v>
      </c>
      <c r="AJ14" t="s">
        <v>145</v>
      </c>
      <c r="AK14" t="s">
        <v>146</v>
      </c>
      <c r="AL14" t="s">
        <v>58</v>
      </c>
      <c r="AM14" t="s">
        <v>145</v>
      </c>
      <c r="AN14" t="s">
        <v>146</v>
      </c>
      <c r="AO14" t="s">
        <v>58</v>
      </c>
      <c r="AP14" t="s">
        <v>145</v>
      </c>
      <c r="AQ14" t="s">
        <v>146</v>
      </c>
      <c r="AR14" t="s">
        <v>58</v>
      </c>
      <c r="AS14" t="s">
        <v>145</v>
      </c>
      <c r="AT14" t="s">
        <v>146</v>
      </c>
      <c r="AU14" t="s">
        <v>58</v>
      </c>
      <c r="AV14" t="s">
        <v>145</v>
      </c>
      <c r="AW14" t="s">
        <v>146</v>
      </c>
      <c r="AX14" t="s">
        <v>58</v>
      </c>
      <c r="AY14" t="s">
        <v>145</v>
      </c>
      <c r="AZ14" t="s">
        <v>146</v>
      </c>
      <c r="BA14" t="s">
        <v>58</v>
      </c>
      <c r="BB14" t="s">
        <v>145</v>
      </c>
      <c r="BC14" t="s">
        <v>146</v>
      </c>
      <c r="BD14" t="s">
        <v>58</v>
      </c>
      <c r="BE14" t="s">
        <v>145</v>
      </c>
      <c r="BF14" t="s">
        <v>146</v>
      </c>
      <c r="BG14" t="s">
        <v>58</v>
      </c>
      <c r="BH14" t="s">
        <v>145</v>
      </c>
      <c r="BI14" t="s">
        <v>146</v>
      </c>
      <c r="BJ14" t="s">
        <v>58</v>
      </c>
      <c r="BK14" t="s">
        <v>145</v>
      </c>
      <c r="BL14" t="s">
        <v>146</v>
      </c>
      <c r="BM14" t="s">
        <v>58</v>
      </c>
      <c r="BN14" t="s">
        <v>145</v>
      </c>
      <c r="BO14" t="s">
        <v>146</v>
      </c>
      <c r="BP14" t="s">
        <v>58</v>
      </c>
      <c r="BQ14" t="s">
        <v>145</v>
      </c>
      <c r="BR14" t="s">
        <v>146</v>
      </c>
      <c r="BS14" t="s">
        <v>58</v>
      </c>
      <c r="BT14" t="s">
        <v>145</v>
      </c>
      <c r="BU14" t="s">
        <v>146</v>
      </c>
      <c r="BV14" t="s">
        <v>58</v>
      </c>
    </row>
    <row r="15" spans="3:74" ht="12.75">
      <c r="C15" t="s">
        <v>157</v>
      </c>
      <c r="D15" t="s">
        <v>157</v>
      </c>
      <c r="E15" t="s">
        <v>157</v>
      </c>
      <c r="F15" t="s">
        <v>157</v>
      </c>
      <c r="G15" t="s">
        <v>157</v>
      </c>
      <c r="H15" t="s">
        <v>157</v>
      </c>
      <c r="I15" t="s">
        <v>157</v>
      </c>
      <c r="J15" t="s">
        <v>157</v>
      </c>
      <c r="K15" t="s">
        <v>157</v>
      </c>
      <c r="L15" t="s">
        <v>157</v>
      </c>
      <c r="M15" t="s">
        <v>157</v>
      </c>
      <c r="N15" t="s">
        <v>157</v>
      </c>
      <c r="O15" t="s">
        <v>157</v>
      </c>
      <c r="P15" t="s">
        <v>157</v>
      </c>
      <c r="Q15" t="s">
        <v>157</v>
      </c>
      <c r="R15" t="s">
        <v>157</v>
      </c>
      <c r="S15" t="s">
        <v>157</v>
      </c>
      <c r="T15" t="s">
        <v>157</v>
      </c>
      <c r="U15" t="s">
        <v>157</v>
      </c>
      <c r="V15" t="s">
        <v>157</v>
      </c>
      <c r="W15" t="s">
        <v>157</v>
      </c>
      <c r="X15" t="s">
        <v>157</v>
      </c>
      <c r="Y15" t="s">
        <v>157</v>
      </c>
      <c r="Z15" t="s">
        <v>157</v>
      </c>
      <c r="AA15" t="s">
        <v>157</v>
      </c>
      <c r="AB15" t="s">
        <v>157</v>
      </c>
      <c r="AC15" t="s">
        <v>157</v>
      </c>
      <c r="AD15" t="s">
        <v>157</v>
      </c>
      <c r="AE15" t="s">
        <v>157</v>
      </c>
      <c r="AF15" t="s">
        <v>157</v>
      </c>
      <c r="AG15" t="s">
        <v>157</v>
      </c>
      <c r="AH15" t="s">
        <v>157</v>
      </c>
      <c r="AI15" t="s">
        <v>157</v>
      </c>
      <c r="AJ15" t="s">
        <v>157</v>
      </c>
      <c r="AK15" t="s">
        <v>157</v>
      </c>
      <c r="AL15" t="s">
        <v>157</v>
      </c>
      <c r="AM15" t="s">
        <v>157</v>
      </c>
      <c r="AN15" t="s">
        <v>157</v>
      </c>
      <c r="AO15" t="s">
        <v>157</v>
      </c>
      <c r="AP15" t="s">
        <v>157</v>
      </c>
      <c r="AQ15" t="s">
        <v>157</v>
      </c>
      <c r="AR15" t="s">
        <v>157</v>
      </c>
      <c r="AS15" t="s">
        <v>157</v>
      </c>
      <c r="AT15" t="s">
        <v>157</v>
      </c>
      <c r="AU15" t="s">
        <v>157</v>
      </c>
      <c r="AV15" t="s">
        <v>157</v>
      </c>
      <c r="AW15" t="s">
        <v>157</v>
      </c>
      <c r="AX15" t="s">
        <v>157</v>
      </c>
      <c r="AY15" t="s">
        <v>157</v>
      </c>
      <c r="AZ15" t="s">
        <v>157</v>
      </c>
      <c r="BA15" t="s">
        <v>157</v>
      </c>
      <c r="BB15" t="s">
        <v>157</v>
      </c>
      <c r="BC15" t="s">
        <v>157</v>
      </c>
      <c r="BD15" t="s">
        <v>157</v>
      </c>
      <c r="BE15" t="s">
        <v>157</v>
      </c>
      <c r="BF15" t="s">
        <v>157</v>
      </c>
      <c r="BG15" t="s">
        <v>157</v>
      </c>
      <c r="BH15" t="s">
        <v>157</v>
      </c>
      <c r="BI15" t="s">
        <v>157</v>
      </c>
      <c r="BJ15" t="s">
        <v>157</v>
      </c>
      <c r="BK15" t="s">
        <v>157</v>
      </c>
      <c r="BL15" t="s">
        <v>157</v>
      </c>
      <c r="BM15" t="s">
        <v>157</v>
      </c>
      <c r="BN15" t="s">
        <v>157</v>
      </c>
      <c r="BO15" t="s">
        <v>157</v>
      </c>
      <c r="BP15" t="s">
        <v>157</v>
      </c>
      <c r="BQ15" t="s">
        <v>157</v>
      </c>
      <c r="BR15" t="s">
        <v>157</v>
      </c>
      <c r="BS15" t="s">
        <v>157</v>
      </c>
      <c r="BT15" t="s">
        <v>157</v>
      </c>
      <c r="BU15" t="s">
        <v>157</v>
      </c>
      <c r="BV15" t="s">
        <v>157</v>
      </c>
    </row>
    <row r="16" spans="1:110" ht="14.25">
      <c r="A16" t="s">
        <v>853</v>
      </c>
      <c r="B16" s="88" t="s">
        <v>882</v>
      </c>
      <c r="C16">
        <v>51118</v>
      </c>
      <c r="D16">
        <v>49009</v>
      </c>
      <c r="E16">
        <v>100127</v>
      </c>
      <c r="F16">
        <v>61</v>
      </c>
      <c r="G16">
        <v>74</v>
      </c>
      <c r="H16">
        <v>67</v>
      </c>
      <c r="I16">
        <v>51111</v>
      </c>
      <c r="J16">
        <v>48999</v>
      </c>
      <c r="K16">
        <v>100110</v>
      </c>
      <c r="L16">
        <v>68</v>
      </c>
      <c r="M16">
        <v>67</v>
      </c>
      <c r="N16">
        <v>67</v>
      </c>
      <c r="O16">
        <v>51109</v>
      </c>
      <c r="P16">
        <v>48998</v>
      </c>
      <c r="Q16">
        <v>100107</v>
      </c>
      <c r="R16">
        <v>55</v>
      </c>
      <c r="S16">
        <v>61</v>
      </c>
      <c r="T16">
        <v>58</v>
      </c>
      <c r="U16">
        <v>51109</v>
      </c>
      <c r="V16">
        <v>48998</v>
      </c>
      <c r="W16">
        <v>100107</v>
      </c>
      <c r="X16">
        <v>44</v>
      </c>
      <c r="Y16">
        <v>54</v>
      </c>
      <c r="Z16">
        <v>49</v>
      </c>
      <c r="AA16">
        <v>228413</v>
      </c>
      <c r="AB16">
        <v>218467</v>
      </c>
      <c r="AC16">
        <v>446880</v>
      </c>
      <c r="AD16">
        <v>80</v>
      </c>
      <c r="AE16">
        <v>89</v>
      </c>
      <c r="AF16">
        <v>85</v>
      </c>
      <c r="AG16">
        <v>228348</v>
      </c>
      <c r="AH16">
        <v>218414</v>
      </c>
      <c r="AI16">
        <v>446762</v>
      </c>
      <c r="AJ16">
        <v>83</v>
      </c>
      <c r="AK16">
        <v>83</v>
      </c>
      <c r="AL16">
        <v>83</v>
      </c>
      <c r="AM16">
        <v>228340</v>
      </c>
      <c r="AN16">
        <v>218408</v>
      </c>
      <c r="AO16">
        <v>446748</v>
      </c>
      <c r="AP16">
        <v>75</v>
      </c>
      <c r="AQ16">
        <v>80</v>
      </c>
      <c r="AR16">
        <v>78</v>
      </c>
      <c r="AS16">
        <v>228340</v>
      </c>
      <c r="AT16">
        <v>218408</v>
      </c>
      <c r="AU16">
        <v>446748</v>
      </c>
      <c r="AV16">
        <v>66</v>
      </c>
      <c r="AW16">
        <v>76</v>
      </c>
      <c r="AX16">
        <v>71</v>
      </c>
      <c r="AY16">
        <v>279531</v>
      </c>
      <c r="AZ16">
        <v>267476</v>
      </c>
      <c r="BA16">
        <v>547007</v>
      </c>
      <c r="BB16">
        <v>77</v>
      </c>
      <c r="BC16">
        <v>86</v>
      </c>
      <c r="BD16">
        <v>81</v>
      </c>
      <c r="BE16">
        <v>279459</v>
      </c>
      <c r="BF16">
        <v>267413</v>
      </c>
      <c r="BG16">
        <v>546872</v>
      </c>
      <c r="BH16">
        <v>80</v>
      </c>
      <c r="BI16">
        <v>80</v>
      </c>
      <c r="BJ16">
        <v>80</v>
      </c>
      <c r="BK16">
        <v>279449</v>
      </c>
      <c r="BL16">
        <v>267406</v>
      </c>
      <c r="BM16">
        <v>546855</v>
      </c>
      <c r="BN16">
        <v>72</v>
      </c>
      <c r="BO16">
        <v>77</v>
      </c>
      <c r="BP16">
        <v>74</v>
      </c>
      <c r="BQ16">
        <v>279449</v>
      </c>
      <c r="BR16">
        <v>267406</v>
      </c>
      <c r="BS16">
        <v>546855</v>
      </c>
      <c r="BT16">
        <v>62</v>
      </c>
      <c r="BU16">
        <v>72</v>
      </c>
      <c r="BV16">
        <v>67</v>
      </c>
      <c r="BZ16" s="145"/>
      <c r="CA16" s="145"/>
      <c r="CB16" s="145"/>
      <c r="CC16" s="145"/>
      <c r="CD16" s="145"/>
      <c r="CE16" s="145"/>
      <c r="CI16" s="145"/>
      <c r="CJ16" s="145"/>
      <c r="CK16" s="145"/>
      <c r="CL16" s="145"/>
      <c r="CM16" s="145"/>
      <c r="CN16" s="145"/>
      <c r="CR16" s="145"/>
      <c r="CS16" s="145"/>
      <c r="CT16" s="145"/>
      <c r="CU16" s="145"/>
      <c r="CV16" s="145"/>
      <c r="CW16" s="145"/>
      <c r="DA16" s="145"/>
      <c r="DB16" s="145"/>
      <c r="DC16" s="145"/>
      <c r="DD16" s="145"/>
      <c r="DE16" s="145"/>
      <c r="DF16" s="145"/>
    </row>
    <row r="17" spans="2:110" ht="12.75">
      <c r="B17" t="s">
        <v>7</v>
      </c>
      <c r="C17">
        <v>35734</v>
      </c>
      <c r="D17">
        <v>34407</v>
      </c>
      <c r="E17">
        <v>70141</v>
      </c>
      <c r="F17">
        <v>58</v>
      </c>
      <c r="G17">
        <v>71</v>
      </c>
      <c r="H17">
        <v>65</v>
      </c>
      <c r="I17">
        <v>35727</v>
      </c>
      <c r="J17">
        <v>34398</v>
      </c>
      <c r="K17">
        <v>70125</v>
      </c>
      <c r="L17">
        <v>66</v>
      </c>
      <c r="M17">
        <v>65</v>
      </c>
      <c r="N17">
        <v>65</v>
      </c>
      <c r="O17">
        <v>35725</v>
      </c>
      <c r="P17">
        <v>34397</v>
      </c>
      <c r="Q17">
        <v>70122</v>
      </c>
      <c r="R17">
        <v>52</v>
      </c>
      <c r="S17">
        <v>59</v>
      </c>
      <c r="T17">
        <v>55</v>
      </c>
      <c r="U17">
        <v>35725</v>
      </c>
      <c r="V17">
        <v>34397</v>
      </c>
      <c r="W17">
        <v>70122</v>
      </c>
      <c r="X17">
        <v>41</v>
      </c>
      <c r="Y17">
        <v>52</v>
      </c>
      <c r="Z17">
        <v>46</v>
      </c>
      <c r="AA17">
        <v>185997</v>
      </c>
      <c r="AB17">
        <v>177759</v>
      </c>
      <c r="AC17">
        <v>363756</v>
      </c>
      <c r="AD17">
        <v>81</v>
      </c>
      <c r="AE17">
        <v>89</v>
      </c>
      <c r="AF17">
        <v>85</v>
      </c>
      <c r="AG17">
        <v>185937</v>
      </c>
      <c r="AH17">
        <v>177709</v>
      </c>
      <c r="AI17">
        <v>363646</v>
      </c>
      <c r="AJ17">
        <v>84</v>
      </c>
      <c r="AK17">
        <v>84</v>
      </c>
      <c r="AL17">
        <v>84</v>
      </c>
      <c r="AM17">
        <v>185931</v>
      </c>
      <c r="AN17">
        <v>177705</v>
      </c>
      <c r="AO17">
        <v>363636</v>
      </c>
      <c r="AP17">
        <v>76</v>
      </c>
      <c r="AQ17">
        <v>81</v>
      </c>
      <c r="AR17">
        <v>78</v>
      </c>
      <c r="AS17">
        <v>185931</v>
      </c>
      <c r="AT17">
        <v>177705</v>
      </c>
      <c r="AU17">
        <v>363636</v>
      </c>
      <c r="AV17">
        <v>67</v>
      </c>
      <c r="AW17">
        <v>76</v>
      </c>
      <c r="AX17">
        <v>71</v>
      </c>
      <c r="AY17">
        <v>221731</v>
      </c>
      <c r="AZ17">
        <v>212166</v>
      </c>
      <c r="BA17">
        <v>433897</v>
      </c>
      <c r="BB17">
        <v>77</v>
      </c>
      <c r="BC17">
        <v>87</v>
      </c>
      <c r="BD17">
        <v>82</v>
      </c>
      <c r="BE17">
        <v>221664</v>
      </c>
      <c r="BF17">
        <v>212107</v>
      </c>
      <c r="BG17">
        <v>433771</v>
      </c>
      <c r="BH17">
        <v>81</v>
      </c>
      <c r="BI17">
        <v>81</v>
      </c>
      <c r="BJ17">
        <v>81</v>
      </c>
      <c r="BK17">
        <v>221656</v>
      </c>
      <c r="BL17">
        <v>212102</v>
      </c>
      <c r="BM17">
        <v>433758</v>
      </c>
      <c r="BN17">
        <v>72</v>
      </c>
      <c r="BO17">
        <v>77</v>
      </c>
      <c r="BP17">
        <v>75</v>
      </c>
      <c r="BQ17">
        <v>221656</v>
      </c>
      <c r="BR17">
        <v>212102</v>
      </c>
      <c r="BS17">
        <v>433758</v>
      </c>
      <c r="BT17">
        <v>62</v>
      </c>
      <c r="BU17">
        <v>72</v>
      </c>
      <c r="BV17">
        <v>67</v>
      </c>
      <c r="BZ17" s="145"/>
      <c r="CA17" s="145"/>
      <c r="CB17" s="145"/>
      <c r="CC17" s="145"/>
      <c r="CD17" s="145"/>
      <c r="CE17" s="145"/>
      <c r="CI17" s="145"/>
      <c r="CJ17" s="145"/>
      <c r="CK17" s="145"/>
      <c r="CL17" s="145"/>
      <c r="CM17" s="145"/>
      <c r="CN17" s="145"/>
      <c r="CR17" s="145"/>
      <c r="CS17" s="145"/>
      <c r="CT17" s="145"/>
      <c r="CU17" s="145"/>
      <c r="CV17" s="145"/>
      <c r="CW17" s="145"/>
      <c r="DA17" s="145"/>
      <c r="DB17" s="145"/>
      <c r="DC17" s="145"/>
      <c r="DD17" s="145"/>
      <c r="DE17" s="145"/>
      <c r="DF17" s="145"/>
    </row>
    <row r="18" spans="2:110" ht="12.75">
      <c r="B18" t="s">
        <v>59</v>
      </c>
      <c r="C18">
        <v>33542</v>
      </c>
      <c r="D18">
        <v>32290</v>
      </c>
      <c r="E18">
        <v>65832</v>
      </c>
      <c r="F18">
        <v>58</v>
      </c>
      <c r="G18">
        <v>72</v>
      </c>
      <c r="H18">
        <v>65</v>
      </c>
      <c r="I18">
        <v>33535</v>
      </c>
      <c r="J18">
        <v>32281</v>
      </c>
      <c r="K18">
        <v>65816</v>
      </c>
      <c r="L18">
        <v>66</v>
      </c>
      <c r="M18">
        <v>65</v>
      </c>
      <c r="N18">
        <v>66</v>
      </c>
      <c r="O18">
        <v>33533</v>
      </c>
      <c r="P18">
        <v>32280</v>
      </c>
      <c r="Q18">
        <v>65813</v>
      </c>
      <c r="R18">
        <v>52</v>
      </c>
      <c r="S18">
        <v>59</v>
      </c>
      <c r="T18">
        <v>55</v>
      </c>
      <c r="U18">
        <v>33533</v>
      </c>
      <c r="V18">
        <v>32280</v>
      </c>
      <c r="W18">
        <v>65813</v>
      </c>
      <c r="X18">
        <v>41</v>
      </c>
      <c r="Y18">
        <v>52</v>
      </c>
      <c r="Z18">
        <v>46</v>
      </c>
      <c r="AA18">
        <v>176053</v>
      </c>
      <c r="AB18">
        <v>167946</v>
      </c>
      <c r="AC18">
        <v>343999</v>
      </c>
      <c r="AD18">
        <v>81</v>
      </c>
      <c r="AE18">
        <v>90</v>
      </c>
      <c r="AF18">
        <v>86</v>
      </c>
      <c r="AG18">
        <v>175996</v>
      </c>
      <c r="AH18">
        <v>167897</v>
      </c>
      <c r="AI18">
        <v>343893</v>
      </c>
      <c r="AJ18">
        <v>84</v>
      </c>
      <c r="AK18">
        <v>84</v>
      </c>
      <c r="AL18">
        <v>84</v>
      </c>
      <c r="AM18">
        <v>175990</v>
      </c>
      <c r="AN18">
        <v>167893</v>
      </c>
      <c r="AO18">
        <v>343883</v>
      </c>
      <c r="AP18">
        <v>76</v>
      </c>
      <c r="AQ18">
        <v>82</v>
      </c>
      <c r="AR18">
        <v>79</v>
      </c>
      <c r="AS18">
        <v>175990</v>
      </c>
      <c r="AT18">
        <v>167893</v>
      </c>
      <c r="AU18">
        <v>343883</v>
      </c>
      <c r="AV18">
        <v>67</v>
      </c>
      <c r="AW18">
        <v>77</v>
      </c>
      <c r="AX18">
        <v>72</v>
      </c>
      <c r="AY18">
        <v>209595</v>
      </c>
      <c r="AZ18">
        <v>200236</v>
      </c>
      <c r="BA18">
        <v>409831</v>
      </c>
      <c r="BB18">
        <v>78</v>
      </c>
      <c r="BC18">
        <v>87</v>
      </c>
      <c r="BD18">
        <v>82</v>
      </c>
      <c r="BE18">
        <v>209531</v>
      </c>
      <c r="BF18">
        <v>200178</v>
      </c>
      <c r="BG18">
        <v>409709</v>
      </c>
      <c r="BH18">
        <v>81</v>
      </c>
      <c r="BI18">
        <v>81</v>
      </c>
      <c r="BJ18">
        <v>81</v>
      </c>
      <c r="BK18">
        <v>209523</v>
      </c>
      <c r="BL18">
        <v>200173</v>
      </c>
      <c r="BM18">
        <v>409696</v>
      </c>
      <c r="BN18">
        <v>73</v>
      </c>
      <c r="BO18">
        <v>78</v>
      </c>
      <c r="BP18">
        <v>75</v>
      </c>
      <c r="BQ18">
        <v>209523</v>
      </c>
      <c r="BR18">
        <v>200173</v>
      </c>
      <c r="BS18">
        <v>409696</v>
      </c>
      <c r="BT18">
        <v>63</v>
      </c>
      <c r="BU18">
        <v>73</v>
      </c>
      <c r="BV18">
        <v>68</v>
      </c>
      <c r="BZ18" s="145"/>
      <c r="CA18" s="145"/>
      <c r="CB18" s="145"/>
      <c r="CC18" s="145"/>
      <c r="CD18" s="145"/>
      <c r="CE18" s="145"/>
      <c r="CI18" s="145"/>
      <c r="CJ18" s="145"/>
      <c r="CK18" s="145"/>
      <c r="CL18" s="145"/>
      <c r="CM18" s="145"/>
      <c r="CN18" s="145"/>
      <c r="CR18" s="145"/>
      <c r="CS18" s="145"/>
      <c r="CT18" s="145"/>
      <c r="CU18" s="145"/>
      <c r="CV18" s="145"/>
      <c r="CW18" s="145"/>
      <c r="DA18" s="145"/>
      <c r="DB18" s="145"/>
      <c r="DC18" s="145"/>
      <c r="DD18" s="145"/>
      <c r="DE18" s="145"/>
      <c r="DF18" s="145"/>
    </row>
    <row r="19" spans="2:110" ht="12.75">
      <c r="B19" t="s">
        <v>60</v>
      </c>
      <c r="C19">
        <v>155</v>
      </c>
      <c r="D19">
        <v>166</v>
      </c>
      <c r="E19">
        <v>321</v>
      </c>
      <c r="F19">
        <v>63</v>
      </c>
      <c r="G19">
        <v>77</v>
      </c>
      <c r="H19">
        <v>70</v>
      </c>
      <c r="I19">
        <v>155</v>
      </c>
      <c r="J19">
        <v>166</v>
      </c>
      <c r="K19">
        <v>321</v>
      </c>
      <c r="L19">
        <v>66</v>
      </c>
      <c r="M19">
        <v>69</v>
      </c>
      <c r="N19">
        <v>68</v>
      </c>
      <c r="O19">
        <v>155</v>
      </c>
      <c r="P19">
        <v>166</v>
      </c>
      <c r="Q19">
        <v>321</v>
      </c>
      <c r="R19">
        <v>57</v>
      </c>
      <c r="S19">
        <v>63</v>
      </c>
      <c r="T19">
        <v>60</v>
      </c>
      <c r="U19">
        <v>155</v>
      </c>
      <c r="V19">
        <v>166</v>
      </c>
      <c r="W19">
        <v>321</v>
      </c>
      <c r="X19">
        <v>46</v>
      </c>
      <c r="Y19">
        <v>57</v>
      </c>
      <c r="Z19">
        <v>51</v>
      </c>
      <c r="AA19">
        <v>696</v>
      </c>
      <c r="AB19">
        <v>765</v>
      </c>
      <c r="AC19">
        <v>1461</v>
      </c>
      <c r="AD19">
        <v>87</v>
      </c>
      <c r="AE19">
        <v>94</v>
      </c>
      <c r="AF19">
        <v>91</v>
      </c>
      <c r="AG19">
        <v>696</v>
      </c>
      <c r="AH19">
        <v>765</v>
      </c>
      <c r="AI19">
        <v>1461</v>
      </c>
      <c r="AJ19">
        <v>89</v>
      </c>
      <c r="AK19">
        <v>88</v>
      </c>
      <c r="AL19">
        <v>89</v>
      </c>
      <c r="AM19">
        <v>696</v>
      </c>
      <c r="AN19">
        <v>765</v>
      </c>
      <c r="AO19">
        <v>1461</v>
      </c>
      <c r="AP19">
        <v>83</v>
      </c>
      <c r="AQ19">
        <v>87</v>
      </c>
      <c r="AR19">
        <v>85</v>
      </c>
      <c r="AS19">
        <v>696</v>
      </c>
      <c r="AT19">
        <v>765</v>
      </c>
      <c r="AU19">
        <v>1461</v>
      </c>
      <c r="AV19">
        <v>75</v>
      </c>
      <c r="AW19">
        <v>84</v>
      </c>
      <c r="AX19">
        <v>80</v>
      </c>
      <c r="AY19">
        <v>851</v>
      </c>
      <c r="AZ19">
        <v>931</v>
      </c>
      <c r="BA19">
        <v>1782</v>
      </c>
      <c r="BB19">
        <v>83</v>
      </c>
      <c r="BC19">
        <v>91</v>
      </c>
      <c r="BD19">
        <v>87</v>
      </c>
      <c r="BE19">
        <v>851</v>
      </c>
      <c r="BF19">
        <v>931</v>
      </c>
      <c r="BG19">
        <v>1782</v>
      </c>
      <c r="BH19">
        <v>85</v>
      </c>
      <c r="BI19">
        <v>85</v>
      </c>
      <c r="BJ19">
        <v>85</v>
      </c>
      <c r="BK19">
        <v>851</v>
      </c>
      <c r="BL19">
        <v>931</v>
      </c>
      <c r="BM19">
        <v>1782</v>
      </c>
      <c r="BN19">
        <v>79</v>
      </c>
      <c r="BO19">
        <v>82</v>
      </c>
      <c r="BP19">
        <v>81</v>
      </c>
      <c r="BQ19">
        <v>851</v>
      </c>
      <c r="BR19">
        <v>931</v>
      </c>
      <c r="BS19">
        <v>1782</v>
      </c>
      <c r="BT19">
        <v>70</v>
      </c>
      <c r="BU19">
        <v>79</v>
      </c>
      <c r="BV19">
        <v>75</v>
      </c>
      <c r="BZ19" s="145"/>
      <c r="CA19" s="145"/>
      <c r="CB19" s="145"/>
      <c r="CC19" s="145"/>
      <c r="CD19" s="145"/>
      <c r="CE19" s="145"/>
      <c r="CI19" s="145"/>
      <c r="CJ19" s="145"/>
      <c r="CK19" s="145"/>
      <c r="CL19" s="145"/>
      <c r="CM19" s="145"/>
      <c r="CN19" s="145"/>
      <c r="CR19" s="145"/>
      <c r="CS19" s="145"/>
      <c r="CT19" s="145"/>
      <c r="CU19" s="145"/>
      <c r="CV19" s="145"/>
      <c r="CW19" s="145"/>
      <c r="DA19" s="145"/>
      <c r="DB19" s="145"/>
      <c r="DC19" s="145"/>
      <c r="DD19" s="145"/>
      <c r="DE19" s="145"/>
      <c r="DF19" s="145"/>
    </row>
    <row r="20" spans="2:110" ht="12.75">
      <c r="B20" t="s">
        <v>61</v>
      </c>
      <c r="C20">
        <v>136</v>
      </c>
      <c r="D20">
        <v>115</v>
      </c>
      <c r="E20">
        <v>251</v>
      </c>
      <c r="F20">
        <v>35</v>
      </c>
      <c r="G20">
        <v>41</v>
      </c>
      <c r="H20">
        <v>37</v>
      </c>
      <c r="I20">
        <v>136</v>
      </c>
      <c r="J20">
        <v>115</v>
      </c>
      <c r="K20">
        <v>251</v>
      </c>
      <c r="L20">
        <v>43</v>
      </c>
      <c r="M20">
        <v>38</v>
      </c>
      <c r="N20">
        <v>41</v>
      </c>
      <c r="O20">
        <v>136</v>
      </c>
      <c r="P20">
        <v>115</v>
      </c>
      <c r="Q20">
        <v>251</v>
      </c>
      <c r="R20">
        <v>30</v>
      </c>
      <c r="S20">
        <v>31</v>
      </c>
      <c r="T20">
        <v>31</v>
      </c>
      <c r="U20">
        <v>136</v>
      </c>
      <c r="V20">
        <v>115</v>
      </c>
      <c r="W20">
        <v>251</v>
      </c>
      <c r="X20">
        <v>26</v>
      </c>
      <c r="Y20">
        <v>23</v>
      </c>
      <c r="Z20">
        <v>25</v>
      </c>
      <c r="AA20">
        <v>57</v>
      </c>
      <c r="AB20">
        <v>68</v>
      </c>
      <c r="AC20">
        <v>125</v>
      </c>
      <c r="AD20">
        <v>33</v>
      </c>
      <c r="AE20">
        <v>43</v>
      </c>
      <c r="AF20">
        <v>38</v>
      </c>
      <c r="AG20">
        <v>57</v>
      </c>
      <c r="AH20">
        <v>68</v>
      </c>
      <c r="AI20">
        <v>125</v>
      </c>
      <c r="AJ20">
        <v>40</v>
      </c>
      <c r="AK20">
        <v>32</v>
      </c>
      <c r="AL20">
        <v>36</v>
      </c>
      <c r="AM20">
        <v>57</v>
      </c>
      <c r="AN20">
        <v>68</v>
      </c>
      <c r="AO20">
        <v>125</v>
      </c>
      <c r="AP20">
        <v>32</v>
      </c>
      <c r="AQ20">
        <v>26</v>
      </c>
      <c r="AR20">
        <v>29</v>
      </c>
      <c r="AS20">
        <v>57</v>
      </c>
      <c r="AT20">
        <v>68</v>
      </c>
      <c r="AU20">
        <v>125</v>
      </c>
      <c r="AV20">
        <v>23</v>
      </c>
      <c r="AW20">
        <v>22</v>
      </c>
      <c r="AX20">
        <v>22</v>
      </c>
      <c r="AY20">
        <v>193</v>
      </c>
      <c r="AZ20">
        <v>183</v>
      </c>
      <c r="BA20">
        <v>376</v>
      </c>
      <c r="BB20">
        <v>34</v>
      </c>
      <c r="BC20">
        <v>42</v>
      </c>
      <c r="BD20">
        <v>38</v>
      </c>
      <c r="BE20">
        <v>193</v>
      </c>
      <c r="BF20">
        <v>183</v>
      </c>
      <c r="BG20">
        <v>376</v>
      </c>
      <c r="BH20">
        <v>42</v>
      </c>
      <c r="BI20">
        <v>36</v>
      </c>
      <c r="BJ20">
        <v>39</v>
      </c>
      <c r="BK20">
        <v>193</v>
      </c>
      <c r="BL20">
        <v>183</v>
      </c>
      <c r="BM20">
        <v>376</v>
      </c>
      <c r="BN20">
        <v>31</v>
      </c>
      <c r="BO20">
        <v>30</v>
      </c>
      <c r="BP20">
        <v>30</v>
      </c>
      <c r="BQ20">
        <v>193</v>
      </c>
      <c r="BR20">
        <v>183</v>
      </c>
      <c r="BS20">
        <v>376</v>
      </c>
      <c r="BT20">
        <v>25</v>
      </c>
      <c r="BU20">
        <v>22</v>
      </c>
      <c r="BV20">
        <v>24</v>
      </c>
      <c r="BZ20" s="145"/>
      <c r="CA20" s="145"/>
      <c r="CB20" s="145"/>
      <c r="CC20" s="145"/>
      <c r="CD20" s="145"/>
      <c r="CE20" s="145"/>
      <c r="CI20" s="145"/>
      <c r="CJ20" s="145"/>
      <c r="CK20" s="145"/>
      <c r="CL20" s="145"/>
      <c r="CM20" s="145"/>
      <c r="CN20" s="145"/>
      <c r="CR20" s="145"/>
      <c r="CS20" s="145"/>
      <c r="CT20" s="145"/>
      <c r="CU20" s="145"/>
      <c r="CV20" s="145"/>
      <c r="CW20" s="145"/>
      <c r="DA20" s="145"/>
      <c r="DB20" s="145"/>
      <c r="DC20" s="145"/>
      <c r="DD20" s="145"/>
      <c r="DE20" s="145"/>
      <c r="DF20" s="145"/>
    </row>
    <row r="21" spans="2:110" ht="12.75">
      <c r="B21" s="131" t="s">
        <v>114</v>
      </c>
      <c r="C21">
        <v>216</v>
      </c>
      <c r="D21">
        <v>240</v>
      </c>
      <c r="E21">
        <v>456</v>
      </c>
      <c r="F21">
        <v>25</v>
      </c>
      <c r="G21">
        <v>37</v>
      </c>
      <c r="H21">
        <v>31</v>
      </c>
      <c r="I21">
        <v>216</v>
      </c>
      <c r="J21">
        <v>240</v>
      </c>
      <c r="K21">
        <v>456</v>
      </c>
      <c r="L21">
        <v>37</v>
      </c>
      <c r="M21">
        <v>33</v>
      </c>
      <c r="N21">
        <v>35</v>
      </c>
      <c r="O21">
        <v>216</v>
      </c>
      <c r="P21">
        <v>240</v>
      </c>
      <c r="Q21">
        <v>456</v>
      </c>
      <c r="R21">
        <v>21</v>
      </c>
      <c r="S21">
        <v>26</v>
      </c>
      <c r="T21">
        <v>24</v>
      </c>
      <c r="U21">
        <v>216</v>
      </c>
      <c r="V21">
        <v>240</v>
      </c>
      <c r="W21">
        <v>456</v>
      </c>
      <c r="X21">
        <v>15</v>
      </c>
      <c r="Y21">
        <v>23</v>
      </c>
      <c r="Z21">
        <v>19</v>
      </c>
      <c r="AA21">
        <v>366</v>
      </c>
      <c r="AB21">
        <v>380</v>
      </c>
      <c r="AC21">
        <v>746</v>
      </c>
      <c r="AD21">
        <v>23</v>
      </c>
      <c r="AE21">
        <v>36</v>
      </c>
      <c r="AF21">
        <v>30</v>
      </c>
      <c r="AG21">
        <v>366</v>
      </c>
      <c r="AH21">
        <v>380</v>
      </c>
      <c r="AI21">
        <v>746</v>
      </c>
      <c r="AJ21">
        <v>33</v>
      </c>
      <c r="AK21">
        <v>30</v>
      </c>
      <c r="AL21">
        <v>32</v>
      </c>
      <c r="AM21">
        <v>366</v>
      </c>
      <c r="AN21">
        <v>380</v>
      </c>
      <c r="AO21">
        <v>746</v>
      </c>
      <c r="AP21">
        <v>19</v>
      </c>
      <c r="AQ21">
        <v>26</v>
      </c>
      <c r="AR21">
        <v>23</v>
      </c>
      <c r="AS21">
        <v>366</v>
      </c>
      <c r="AT21">
        <v>380</v>
      </c>
      <c r="AU21">
        <v>746</v>
      </c>
      <c r="AV21">
        <v>13</v>
      </c>
      <c r="AW21">
        <v>20</v>
      </c>
      <c r="AX21">
        <v>17</v>
      </c>
      <c r="AY21">
        <v>582</v>
      </c>
      <c r="AZ21">
        <v>620</v>
      </c>
      <c r="BA21">
        <v>1202</v>
      </c>
      <c r="BB21">
        <v>24</v>
      </c>
      <c r="BC21">
        <v>36</v>
      </c>
      <c r="BD21">
        <v>30</v>
      </c>
      <c r="BE21">
        <v>582</v>
      </c>
      <c r="BF21">
        <v>620</v>
      </c>
      <c r="BG21">
        <v>1202</v>
      </c>
      <c r="BH21">
        <v>35</v>
      </c>
      <c r="BI21">
        <v>31</v>
      </c>
      <c r="BJ21">
        <v>33</v>
      </c>
      <c r="BK21">
        <v>582</v>
      </c>
      <c r="BL21">
        <v>620</v>
      </c>
      <c r="BM21">
        <v>1202</v>
      </c>
      <c r="BN21">
        <v>20</v>
      </c>
      <c r="BO21">
        <v>26</v>
      </c>
      <c r="BP21">
        <v>23</v>
      </c>
      <c r="BQ21">
        <v>582</v>
      </c>
      <c r="BR21">
        <v>620</v>
      </c>
      <c r="BS21">
        <v>1202</v>
      </c>
      <c r="BT21">
        <v>14</v>
      </c>
      <c r="BU21">
        <v>21</v>
      </c>
      <c r="BV21">
        <v>18</v>
      </c>
      <c r="BZ21" s="145"/>
      <c r="CA21" s="145"/>
      <c r="CB21" s="145"/>
      <c r="CC21" s="145"/>
      <c r="CD21" s="145"/>
      <c r="CE21" s="145"/>
      <c r="CI21" s="145"/>
      <c r="CJ21" s="145"/>
      <c r="CK21" s="145"/>
      <c r="CL21" s="145"/>
      <c r="CM21" s="145"/>
      <c r="CN21" s="145"/>
      <c r="CR21" s="145"/>
      <c r="CS21" s="145"/>
      <c r="CT21" s="145"/>
      <c r="CU21" s="145"/>
      <c r="CV21" s="145"/>
      <c r="CW21" s="145"/>
      <c r="DA21" s="145"/>
      <c r="DB21" s="145"/>
      <c r="DC21" s="145"/>
      <c r="DD21" s="145"/>
      <c r="DE21" s="145"/>
      <c r="DF21" s="145"/>
    </row>
    <row r="22" spans="2:110" ht="12.75">
      <c r="B22" t="s">
        <v>107</v>
      </c>
      <c r="C22">
        <v>1685</v>
      </c>
      <c r="D22">
        <v>1596</v>
      </c>
      <c r="E22">
        <v>3281</v>
      </c>
      <c r="F22">
        <v>65</v>
      </c>
      <c r="G22">
        <v>74</v>
      </c>
      <c r="H22">
        <v>69</v>
      </c>
      <c r="I22">
        <v>1685</v>
      </c>
      <c r="J22">
        <v>1596</v>
      </c>
      <c r="K22">
        <v>3281</v>
      </c>
      <c r="L22">
        <v>71</v>
      </c>
      <c r="M22">
        <v>68</v>
      </c>
      <c r="N22">
        <v>70</v>
      </c>
      <c r="O22">
        <v>1685</v>
      </c>
      <c r="P22">
        <v>1596</v>
      </c>
      <c r="Q22">
        <v>3281</v>
      </c>
      <c r="R22">
        <v>59</v>
      </c>
      <c r="S22">
        <v>62</v>
      </c>
      <c r="T22">
        <v>61</v>
      </c>
      <c r="U22">
        <v>1685</v>
      </c>
      <c r="V22">
        <v>1596</v>
      </c>
      <c r="W22">
        <v>3281</v>
      </c>
      <c r="X22">
        <v>49</v>
      </c>
      <c r="Y22">
        <v>56</v>
      </c>
      <c r="Z22">
        <v>52</v>
      </c>
      <c r="AA22">
        <v>8825</v>
      </c>
      <c r="AB22">
        <v>8600</v>
      </c>
      <c r="AC22">
        <v>17425</v>
      </c>
      <c r="AD22">
        <v>71</v>
      </c>
      <c r="AE22">
        <v>79</v>
      </c>
      <c r="AF22">
        <v>75</v>
      </c>
      <c r="AG22">
        <v>8822</v>
      </c>
      <c r="AH22">
        <v>8599</v>
      </c>
      <c r="AI22">
        <v>17421</v>
      </c>
      <c r="AJ22">
        <v>80</v>
      </c>
      <c r="AK22">
        <v>78</v>
      </c>
      <c r="AL22">
        <v>79</v>
      </c>
      <c r="AM22">
        <v>8822</v>
      </c>
      <c r="AN22">
        <v>8599</v>
      </c>
      <c r="AO22">
        <v>17421</v>
      </c>
      <c r="AP22">
        <v>67</v>
      </c>
      <c r="AQ22">
        <v>72</v>
      </c>
      <c r="AR22">
        <v>70</v>
      </c>
      <c r="AS22">
        <v>8822</v>
      </c>
      <c r="AT22">
        <v>8599</v>
      </c>
      <c r="AU22">
        <v>17421</v>
      </c>
      <c r="AV22">
        <v>58</v>
      </c>
      <c r="AW22">
        <v>67</v>
      </c>
      <c r="AX22">
        <v>63</v>
      </c>
      <c r="AY22">
        <v>10510</v>
      </c>
      <c r="AZ22">
        <v>10196</v>
      </c>
      <c r="BA22">
        <v>20706</v>
      </c>
      <c r="BB22">
        <v>70</v>
      </c>
      <c r="BC22">
        <v>78</v>
      </c>
      <c r="BD22">
        <v>74</v>
      </c>
      <c r="BE22">
        <v>10507</v>
      </c>
      <c r="BF22">
        <v>10195</v>
      </c>
      <c r="BG22">
        <v>20702</v>
      </c>
      <c r="BH22">
        <v>78</v>
      </c>
      <c r="BI22">
        <v>77</v>
      </c>
      <c r="BJ22">
        <v>78</v>
      </c>
      <c r="BK22">
        <v>10507</v>
      </c>
      <c r="BL22">
        <v>10195</v>
      </c>
      <c r="BM22">
        <v>20702</v>
      </c>
      <c r="BN22">
        <v>66</v>
      </c>
      <c r="BO22">
        <v>71</v>
      </c>
      <c r="BP22">
        <v>68</v>
      </c>
      <c r="BQ22">
        <v>10507</v>
      </c>
      <c r="BR22">
        <v>10195</v>
      </c>
      <c r="BS22">
        <v>20702</v>
      </c>
      <c r="BT22">
        <v>57</v>
      </c>
      <c r="BU22">
        <v>65</v>
      </c>
      <c r="BV22">
        <v>61</v>
      </c>
      <c r="BZ22" s="145"/>
      <c r="CA22" s="145"/>
      <c r="CB22" s="145"/>
      <c r="CC22" s="145"/>
      <c r="CD22" s="145"/>
      <c r="CE22" s="145"/>
      <c r="CI22" s="145"/>
      <c r="CJ22" s="145"/>
      <c r="CK22" s="145"/>
      <c r="CL22" s="145"/>
      <c r="CM22" s="145"/>
      <c r="CN22" s="145"/>
      <c r="CR22" s="145"/>
      <c r="CS22" s="145"/>
      <c r="CT22" s="145"/>
      <c r="CU22" s="145"/>
      <c r="CV22" s="145"/>
      <c r="CW22" s="145"/>
      <c r="DA22" s="145"/>
      <c r="DB22" s="145"/>
      <c r="DC22" s="145"/>
      <c r="DD22" s="145"/>
      <c r="DE22" s="145"/>
      <c r="DF22" s="145"/>
    </row>
    <row r="23" spans="2:110" ht="12.75">
      <c r="B23" t="s">
        <v>12</v>
      </c>
      <c r="C23">
        <v>2980</v>
      </c>
      <c r="D23">
        <v>2878</v>
      </c>
      <c r="E23">
        <v>5858</v>
      </c>
      <c r="F23">
        <v>67</v>
      </c>
      <c r="G23">
        <v>79</v>
      </c>
      <c r="H23">
        <v>73</v>
      </c>
      <c r="I23">
        <v>2980</v>
      </c>
      <c r="J23">
        <v>2878</v>
      </c>
      <c r="K23">
        <v>5858</v>
      </c>
      <c r="L23">
        <v>71</v>
      </c>
      <c r="M23">
        <v>70</v>
      </c>
      <c r="N23">
        <v>71</v>
      </c>
      <c r="O23">
        <v>2980</v>
      </c>
      <c r="P23">
        <v>2878</v>
      </c>
      <c r="Q23">
        <v>5858</v>
      </c>
      <c r="R23">
        <v>60</v>
      </c>
      <c r="S23">
        <v>66</v>
      </c>
      <c r="T23">
        <v>63</v>
      </c>
      <c r="U23">
        <v>2980</v>
      </c>
      <c r="V23">
        <v>2878</v>
      </c>
      <c r="W23">
        <v>5858</v>
      </c>
      <c r="X23">
        <v>49</v>
      </c>
      <c r="Y23">
        <v>59</v>
      </c>
      <c r="Z23">
        <v>54</v>
      </c>
      <c r="AA23">
        <v>8296</v>
      </c>
      <c r="AB23">
        <v>8054</v>
      </c>
      <c r="AC23">
        <v>16350</v>
      </c>
      <c r="AD23">
        <v>82</v>
      </c>
      <c r="AE23">
        <v>91</v>
      </c>
      <c r="AF23">
        <v>86</v>
      </c>
      <c r="AG23">
        <v>8294</v>
      </c>
      <c r="AH23">
        <v>8053</v>
      </c>
      <c r="AI23">
        <v>16347</v>
      </c>
      <c r="AJ23">
        <v>84</v>
      </c>
      <c r="AK23">
        <v>84</v>
      </c>
      <c r="AL23">
        <v>84</v>
      </c>
      <c r="AM23">
        <v>8294</v>
      </c>
      <c r="AN23">
        <v>8053</v>
      </c>
      <c r="AO23">
        <v>16347</v>
      </c>
      <c r="AP23">
        <v>77</v>
      </c>
      <c r="AQ23">
        <v>82</v>
      </c>
      <c r="AR23">
        <v>79</v>
      </c>
      <c r="AS23">
        <v>8294</v>
      </c>
      <c r="AT23">
        <v>8053</v>
      </c>
      <c r="AU23">
        <v>16347</v>
      </c>
      <c r="AV23">
        <v>69</v>
      </c>
      <c r="AW23">
        <v>78</v>
      </c>
      <c r="AX23">
        <v>73</v>
      </c>
      <c r="AY23">
        <v>11276</v>
      </c>
      <c r="AZ23">
        <v>10932</v>
      </c>
      <c r="BA23">
        <v>22208</v>
      </c>
      <c r="BB23">
        <v>78</v>
      </c>
      <c r="BC23">
        <v>88</v>
      </c>
      <c r="BD23">
        <v>83</v>
      </c>
      <c r="BE23">
        <v>11274</v>
      </c>
      <c r="BF23">
        <v>10931</v>
      </c>
      <c r="BG23">
        <v>22205</v>
      </c>
      <c r="BH23">
        <v>81</v>
      </c>
      <c r="BI23">
        <v>80</v>
      </c>
      <c r="BJ23">
        <v>80</v>
      </c>
      <c r="BK23">
        <v>11274</v>
      </c>
      <c r="BL23">
        <v>10931</v>
      </c>
      <c r="BM23">
        <v>22205</v>
      </c>
      <c r="BN23">
        <v>72</v>
      </c>
      <c r="BO23">
        <v>78</v>
      </c>
      <c r="BP23">
        <v>75</v>
      </c>
      <c r="BQ23">
        <v>11274</v>
      </c>
      <c r="BR23">
        <v>10931</v>
      </c>
      <c r="BS23">
        <v>22205</v>
      </c>
      <c r="BT23">
        <v>64</v>
      </c>
      <c r="BU23">
        <v>73</v>
      </c>
      <c r="BV23">
        <v>68</v>
      </c>
      <c r="BZ23" s="145"/>
      <c r="CA23" s="145"/>
      <c r="CB23" s="145"/>
      <c r="CC23" s="145"/>
      <c r="CD23" s="145"/>
      <c r="CE23" s="145"/>
      <c r="CI23" s="145"/>
      <c r="CJ23" s="145"/>
      <c r="CK23" s="145"/>
      <c r="CL23" s="145"/>
      <c r="CM23" s="145"/>
      <c r="CN23" s="145"/>
      <c r="CR23" s="145"/>
      <c r="CS23" s="145"/>
      <c r="CT23" s="145"/>
      <c r="CU23" s="145"/>
      <c r="CV23" s="145"/>
      <c r="CW23" s="145"/>
      <c r="DA23" s="145"/>
      <c r="DB23" s="145"/>
      <c r="DC23" s="145"/>
      <c r="DD23" s="145"/>
      <c r="DE23" s="145"/>
      <c r="DF23" s="145"/>
    </row>
    <row r="24" spans="2:110" ht="12.75">
      <c r="B24" t="s">
        <v>62</v>
      </c>
      <c r="C24">
        <v>1228</v>
      </c>
      <c r="D24">
        <v>1161</v>
      </c>
      <c r="E24">
        <v>2389</v>
      </c>
      <c r="F24">
        <v>63</v>
      </c>
      <c r="G24">
        <v>78</v>
      </c>
      <c r="H24">
        <v>70</v>
      </c>
      <c r="I24">
        <v>1228</v>
      </c>
      <c r="J24">
        <v>1161</v>
      </c>
      <c r="K24">
        <v>2389</v>
      </c>
      <c r="L24">
        <v>69</v>
      </c>
      <c r="M24">
        <v>69</v>
      </c>
      <c r="N24">
        <v>69</v>
      </c>
      <c r="O24">
        <v>1228</v>
      </c>
      <c r="P24">
        <v>1161</v>
      </c>
      <c r="Q24">
        <v>2389</v>
      </c>
      <c r="R24">
        <v>56</v>
      </c>
      <c r="S24">
        <v>64</v>
      </c>
      <c r="T24">
        <v>60</v>
      </c>
      <c r="U24">
        <v>1228</v>
      </c>
      <c r="V24">
        <v>1161</v>
      </c>
      <c r="W24">
        <v>2389</v>
      </c>
      <c r="X24">
        <v>46</v>
      </c>
      <c r="Y24">
        <v>56</v>
      </c>
      <c r="Z24">
        <v>51</v>
      </c>
      <c r="AA24">
        <v>2452</v>
      </c>
      <c r="AB24">
        <v>2340</v>
      </c>
      <c r="AC24">
        <v>4792</v>
      </c>
      <c r="AD24">
        <v>78</v>
      </c>
      <c r="AE24">
        <v>90</v>
      </c>
      <c r="AF24">
        <v>84</v>
      </c>
      <c r="AG24">
        <v>2451</v>
      </c>
      <c r="AH24">
        <v>2340</v>
      </c>
      <c r="AI24">
        <v>4791</v>
      </c>
      <c r="AJ24">
        <v>80</v>
      </c>
      <c r="AK24">
        <v>81</v>
      </c>
      <c r="AL24">
        <v>81</v>
      </c>
      <c r="AM24">
        <v>2451</v>
      </c>
      <c r="AN24">
        <v>2340</v>
      </c>
      <c r="AO24">
        <v>4791</v>
      </c>
      <c r="AP24">
        <v>72</v>
      </c>
      <c r="AQ24">
        <v>78</v>
      </c>
      <c r="AR24">
        <v>75</v>
      </c>
      <c r="AS24">
        <v>2451</v>
      </c>
      <c r="AT24">
        <v>2340</v>
      </c>
      <c r="AU24">
        <v>4791</v>
      </c>
      <c r="AV24">
        <v>63</v>
      </c>
      <c r="AW24">
        <v>74</v>
      </c>
      <c r="AX24">
        <v>69</v>
      </c>
      <c r="AY24">
        <v>3680</v>
      </c>
      <c r="AZ24">
        <v>3501</v>
      </c>
      <c r="BA24">
        <v>7181</v>
      </c>
      <c r="BB24">
        <v>73</v>
      </c>
      <c r="BC24">
        <v>86</v>
      </c>
      <c r="BD24">
        <v>79</v>
      </c>
      <c r="BE24">
        <v>3679</v>
      </c>
      <c r="BF24">
        <v>3501</v>
      </c>
      <c r="BG24">
        <v>7180</v>
      </c>
      <c r="BH24">
        <v>76</v>
      </c>
      <c r="BI24">
        <v>77</v>
      </c>
      <c r="BJ24">
        <v>77</v>
      </c>
      <c r="BK24">
        <v>3679</v>
      </c>
      <c r="BL24">
        <v>3501</v>
      </c>
      <c r="BM24">
        <v>7180</v>
      </c>
      <c r="BN24">
        <v>67</v>
      </c>
      <c r="BO24">
        <v>74</v>
      </c>
      <c r="BP24">
        <v>70</v>
      </c>
      <c r="BQ24">
        <v>3679</v>
      </c>
      <c r="BR24">
        <v>3501</v>
      </c>
      <c r="BS24">
        <v>7180</v>
      </c>
      <c r="BT24">
        <v>58</v>
      </c>
      <c r="BU24">
        <v>68</v>
      </c>
      <c r="BV24">
        <v>63</v>
      </c>
      <c r="BZ24" s="145"/>
      <c r="CA24" s="145"/>
      <c r="CB24" s="145"/>
      <c r="CC24" s="145"/>
      <c r="CD24" s="145"/>
      <c r="CE24" s="145"/>
      <c r="CI24" s="145"/>
      <c r="CJ24" s="145"/>
      <c r="CK24" s="145"/>
      <c r="CL24" s="145"/>
      <c r="CM24" s="145"/>
      <c r="CN24" s="145"/>
      <c r="CR24" s="145"/>
      <c r="CS24" s="145"/>
      <c r="CT24" s="145"/>
      <c r="CU24" s="145"/>
      <c r="CV24" s="145"/>
      <c r="CW24" s="145"/>
      <c r="DA24" s="145"/>
      <c r="DB24" s="145"/>
      <c r="DC24" s="145"/>
      <c r="DD24" s="145"/>
      <c r="DE24" s="145"/>
      <c r="DF24" s="145"/>
    </row>
    <row r="25" spans="2:110" ht="12.75">
      <c r="B25" t="s">
        <v>63</v>
      </c>
      <c r="C25">
        <v>347</v>
      </c>
      <c r="D25">
        <v>334</v>
      </c>
      <c r="E25">
        <v>681</v>
      </c>
      <c r="F25">
        <v>69</v>
      </c>
      <c r="G25">
        <v>82</v>
      </c>
      <c r="H25">
        <v>75</v>
      </c>
      <c r="I25">
        <v>347</v>
      </c>
      <c r="J25">
        <v>334</v>
      </c>
      <c r="K25">
        <v>681</v>
      </c>
      <c r="L25">
        <v>71</v>
      </c>
      <c r="M25">
        <v>73</v>
      </c>
      <c r="N25">
        <v>72</v>
      </c>
      <c r="O25">
        <v>347</v>
      </c>
      <c r="P25">
        <v>334</v>
      </c>
      <c r="Q25">
        <v>681</v>
      </c>
      <c r="R25">
        <v>59</v>
      </c>
      <c r="S25">
        <v>69</v>
      </c>
      <c r="T25">
        <v>64</v>
      </c>
      <c r="U25">
        <v>347</v>
      </c>
      <c r="V25">
        <v>334</v>
      </c>
      <c r="W25">
        <v>681</v>
      </c>
      <c r="X25">
        <v>51</v>
      </c>
      <c r="Y25">
        <v>63</v>
      </c>
      <c r="Z25">
        <v>57</v>
      </c>
      <c r="AA25">
        <v>883</v>
      </c>
      <c r="AB25">
        <v>895</v>
      </c>
      <c r="AC25">
        <v>1778</v>
      </c>
      <c r="AD25">
        <v>81</v>
      </c>
      <c r="AE25">
        <v>90</v>
      </c>
      <c r="AF25">
        <v>86</v>
      </c>
      <c r="AG25">
        <v>883</v>
      </c>
      <c r="AH25">
        <v>895</v>
      </c>
      <c r="AI25">
        <v>1778</v>
      </c>
      <c r="AJ25">
        <v>81</v>
      </c>
      <c r="AK25">
        <v>82</v>
      </c>
      <c r="AL25">
        <v>82</v>
      </c>
      <c r="AM25">
        <v>883</v>
      </c>
      <c r="AN25">
        <v>895</v>
      </c>
      <c r="AO25">
        <v>1778</v>
      </c>
      <c r="AP25">
        <v>74</v>
      </c>
      <c r="AQ25">
        <v>80</v>
      </c>
      <c r="AR25">
        <v>77</v>
      </c>
      <c r="AS25">
        <v>883</v>
      </c>
      <c r="AT25">
        <v>895</v>
      </c>
      <c r="AU25">
        <v>1778</v>
      </c>
      <c r="AV25">
        <v>66</v>
      </c>
      <c r="AW25">
        <v>77</v>
      </c>
      <c r="AX25">
        <v>71</v>
      </c>
      <c r="AY25">
        <v>1230</v>
      </c>
      <c r="AZ25">
        <v>1229</v>
      </c>
      <c r="BA25">
        <v>2459</v>
      </c>
      <c r="BB25">
        <v>78</v>
      </c>
      <c r="BC25">
        <v>88</v>
      </c>
      <c r="BD25">
        <v>83</v>
      </c>
      <c r="BE25">
        <v>1230</v>
      </c>
      <c r="BF25">
        <v>1229</v>
      </c>
      <c r="BG25">
        <v>2459</v>
      </c>
      <c r="BH25">
        <v>78</v>
      </c>
      <c r="BI25">
        <v>79</v>
      </c>
      <c r="BJ25">
        <v>79</v>
      </c>
      <c r="BK25">
        <v>1230</v>
      </c>
      <c r="BL25">
        <v>1229</v>
      </c>
      <c r="BM25">
        <v>2459</v>
      </c>
      <c r="BN25">
        <v>70</v>
      </c>
      <c r="BO25">
        <v>77</v>
      </c>
      <c r="BP25">
        <v>74</v>
      </c>
      <c r="BQ25">
        <v>1230</v>
      </c>
      <c r="BR25">
        <v>1229</v>
      </c>
      <c r="BS25">
        <v>2459</v>
      </c>
      <c r="BT25">
        <v>62</v>
      </c>
      <c r="BU25">
        <v>73</v>
      </c>
      <c r="BV25">
        <v>67</v>
      </c>
      <c r="BZ25" s="145"/>
      <c r="CA25" s="145"/>
      <c r="CB25" s="145"/>
      <c r="CC25" s="145"/>
      <c r="CD25" s="145"/>
      <c r="CE25" s="145"/>
      <c r="CI25" s="145"/>
      <c r="CJ25" s="145"/>
      <c r="CK25" s="145"/>
      <c r="CL25" s="145"/>
      <c r="CM25" s="145"/>
      <c r="CN25" s="145"/>
      <c r="CR25" s="145"/>
      <c r="CS25" s="145"/>
      <c r="CT25" s="145"/>
      <c r="CU25" s="145"/>
      <c r="CV25" s="145"/>
      <c r="CW25" s="145"/>
      <c r="DA25" s="145"/>
      <c r="DB25" s="145"/>
      <c r="DC25" s="145"/>
      <c r="DD25" s="145"/>
      <c r="DE25" s="145"/>
      <c r="DF25" s="145"/>
    </row>
    <row r="26" spans="2:110" ht="12.75">
      <c r="B26" t="s">
        <v>64</v>
      </c>
      <c r="C26">
        <v>456</v>
      </c>
      <c r="D26">
        <v>429</v>
      </c>
      <c r="E26">
        <v>885</v>
      </c>
      <c r="F26">
        <v>69</v>
      </c>
      <c r="G26">
        <v>78</v>
      </c>
      <c r="H26">
        <v>73</v>
      </c>
      <c r="I26">
        <v>456</v>
      </c>
      <c r="J26">
        <v>429</v>
      </c>
      <c r="K26">
        <v>885</v>
      </c>
      <c r="L26">
        <v>73</v>
      </c>
      <c r="M26">
        <v>71</v>
      </c>
      <c r="N26">
        <v>72</v>
      </c>
      <c r="O26">
        <v>456</v>
      </c>
      <c r="P26">
        <v>429</v>
      </c>
      <c r="Q26">
        <v>885</v>
      </c>
      <c r="R26">
        <v>62</v>
      </c>
      <c r="S26">
        <v>66</v>
      </c>
      <c r="T26">
        <v>64</v>
      </c>
      <c r="U26">
        <v>456</v>
      </c>
      <c r="V26">
        <v>429</v>
      </c>
      <c r="W26">
        <v>885</v>
      </c>
      <c r="X26">
        <v>47</v>
      </c>
      <c r="Y26">
        <v>61</v>
      </c>
      <c r="Z26">
        <v>54</v>
      </c>
      <c r="AA26">
        <v>1957</v>
      </c>
      <c r="AB26">
        <v>1845</v>
      </c>
      <c r="AC26">
        <v>3802</v>
      </c>
      <c r="AD26">
        <v>86</v>
      </c>
      <c r="AE26">
        <v>94</v>
      </c>
      <c r="AF26">
        <v>90</v>
      </c>
      <c r="AG26">
        <v>1956</v>
      </c>
      <c r="AH26">
        <v>1845</v>
      </c>
      <c r="AI26">
        <v>3801</v>
      </c>
      <c r="AJ26">
        <v>88</v>
      </c>
      <c r="AK26">
        <v>88</v>
      </c>
      <c r="AL26">
        <v>88</v>
      </c>
      <c r="AM26">
        <v>1956</v>
      </c>
      <c r="AN26">
        <v>1845</v>
      </c>
      <c r="AO26">
        <v>3801</v>
      </c>
      <c r="AP26">
        <v>82</v>
      </c>
      <c r="AQ26">
        <v>87</v>
      </c>
      <c r="AR26">
        <v>84</v>
      </c>
      <c r="AS26">
        <v>1956</v>
      </c>
      <c r="AT26">
        <v>1845</v>
      </c>
      <c r="AU26">
        <v>3801</v>
      </c>
      <c r="AV26">
        <v>75</v>
      </c>
      <c r="AW26">
        <v>83</v>
      </c>
      <c r="AX26">
        <v>79</v>
      </c>
      <c r="AY26">
        <v>2413</v>
      </c>
      <c r="AZ26">
        <v>2274</v>
      </c>
      <c r="BA26">
        <v>4687</v>
      </c>
      <c r="BB26">
        <v>83</v>
      </c>
      <c r="BC26">
        <v>91</v>
      </c>
      <c r="BD26">
        <v>86</v>
      </c>
      <c r="BE26">
        <v>2412</v>
      </c>
      <c r="BF26">
        <v>2274</v>
      </c>
      <c r="BG26">
        <v>4686</v>
      </c>
      <c r="BH26">
        <v>85</v>
      </c>
      <c r="BI26">
        <v>85</v>
      </c>
      <c r="BJ26">
        <v>85</v>
      </c>
      <c r="BK26">
        <v>2412</v>
      </c>
      <c r="BL26">
        <v>2274</v>
      </c>
      <c r="BM26">
        <v>4686</v>
      </c>
      <c r="BN26">
        <v>79</v>
      </c>
      <c r="BO26">
        <v>83</v>
      </c>
      <c r="BP26">
        <v>81</v>
      </c>
      <c r="BQ26">
        <v>2412</v>
      </c>
      <c r="BR26">
        <v>2274</v>
      </c>
      <c r="BS26">
        <v>4686</v>
      </c>
      <c r="BT26">
        <v>70</v>
      </c>
      <c r="BU26">
        <v>79</v>
      </c>
      <c r="BV26">
        <v>74</v>
      </c>
      <c r="BZ26" s="145"/>
      <c r="CA26" s="145"/>
      <c r="CB26" s="145"/>
      <c r="CC26" s="145"/>
      <c r="CD26" s="145"/>
      <c r="CE26" s="145"/>
      <c r="CI26" s="145"/>
      <c r="CJ26" s="145"/>
      <c r="CK26" s="145"/>
      <c r="CL26" s="145"/>
      <c r="CM26" s="145"/>
      <c r="CN26" s="145"/>
      <c r="CR26" s="145"/>
      <c r="CS26" s="145"/>
      <c r="CT26" s="145"/>
      <c r="CU26" s="145"/>
      <c r="CV26" s="145"/>
      <c r="CW26" s="145"/>
      <c r="DA26" s="145"/>
      <c r="DB26" s="145"/>
      <c r="DC26" s="145"/>
      <c r="DD26" s="145"/>
      <c r="DE26" s="145"/>
      <c r="DF26" s="145"/>
    </row>
    <row r="27" spans="2:110" ht="12.75">
      <c r="B27" t="s">
        <v>108</v>
      </c>
      <c r="C27">
        <v>949</v>
      </c>
      <c r="D27">
        <v>954</v>
      </c>
      <c r="E27">
        <v>1903</v>
      </c>
      <c r="F27">
        <v>72</v>
      </c>
      <c r="G27">
        <v>80</v>
      </c>
      <c r="H27">
        <v>76</v>
      </c>
      <c r="I27">
        <v>949</v>
      </c>
      <c r="J27">
        <v>954</v>
      </c>
      <c r="K27">
        <v>1903</v>
      </c>
      <c r="L27">
        <v>74</v>
      </c>
      <c r="M27">
        <v>71</v>
      </c>
      <c r="N27">
        <v>72</v>
      </c>
      <c r="O27">
        <v>949</v>
      </c>
      <c r="P27">
        <v>954</v>
      </c>
      <c r="Q27">
        <v>1903</v>
      </c>
      <c r="R27">
        <v>65</v>
      </c>
      <c r="S27">
        <v>67</v>
      </c>
      <c r="T27">
        <v>66</v>
      </c>
      <c r="U27">
        <v>949</v>
      </c>
      <c r="V27">
        <v>954</v>
      </c>
      <c r="W27">
        <v>1903</v>
      </c>
      <c r="X27">
        <v>54</v>
      </c>
      <c r="Y27">
        <v>60</v>
      </c>
      <c r="Z27">
        <v>57</v>
      </c>
      <c r="AA27">
        <v>3004</v>
      </c>
      <c r="AB27">
        <v>2974</v>
      </c>
      <c r="AC27">
        <v>5978</v>
      </c>
      <c r="AD27">
        <v>82</v>
      </c>
      <c r="AE27">
        <v>91</v>
      </c>
      <c r="AF27">
        <v>86</v>
      </c>
      <c r="AG27">
        <v>3004</v>
      </c>
      <c r="AH27">
        <v>2973</v>
      </c>
      <c r="AI27">
        <v>5977</v>
      </c>
      <c r="AJ27">
        <v>85</v>
      </c>
      <c r="AK27">
        <v>84</v>
      </c>
      <c r="AL27">
        <v>84</v>
      </c>
      <c r="AM27">
        <v>3004</v>
      </c>
      <c r="AN27">
        <v>2973</v>
      </c>
      <c r="AO27">
        <v>5977</v>
      </c>
      <c r="AP27">
        <v>78</v>
      </c>
      <c r="AQ27">
        <v>82</v>
      </c>
      <c r="AR27">
        <v>80</v>
      </c>
      <c r="AS27">
        <v>3004</v>
      </c>
      <c r="AT27">
        <v>2973</v>
      </c>
      <c r="AU27">
        <v>5977</v>
      </c>
      <c r="AV27">
        <v>70</v>
      </c>
      <c r="AW27">
        <v>79</v>
      </c>
      <c r="AX27">
        <v>74</v>
      </c>
      <c r="AY27">
        <v>3953</v>
      </c>
      <c r="AZ27">
        <v>3928</v>
      </c>
      <c r="BA27">
        <v>7881</v>
      </c>
      <c r="BB27">
        <v>80</v>
      </c>
      <c r="BC27">
        <v>88</v>
      </c>
      <c r="BD27">
        <v>84</v>
      </c>
      <c r="BE27">
        <v>3953</v>
      </c>
      <c r="BF27">
        <v>3927</v>
      </c>
      <c r="BG27">
        <v>7880</v>
      </c>
      <c r="BH27">
        <v>82</v>
      </c>
      <c r="BI27">
        <v>81</v>
      </c>
      <c r="BJ27">
        <v>81</v>
      </c>
      <c r="BK27">
        <v>3953</v>
      </c>
      <c r="BL27">
        <v>3927</v>
      </c>
      <c r="BM27">
        <v>7880</v>
      </c>
      <c r="BN27">
        <v>75</v>
      </c>
      <c r="BO27">
        <v>78</v>
      </c>
      <c r="BP27">
        <v>76</v>
      </c>
      <c r="BQ27">
        <v>3953</v>
      </c>
      <c r="BR27">
        <v>3927</v>
      </c>
      <c r="BS27">
        <v>7880</v>
      </c>
      <c r="BT27">
        <v>66</v>
      </c>
      <c r="BU27">
        <v>74</v>
      </c>
      <c r="BV27">
        <v>70</v>
      </c>
      <c r="BZ27" s="145"/>
      <c r="CA27" s="145"/>
      <c r="CB27" s="145"/>
      <c r="CC27" s="145"/>
      <c r="CD27" s="145"/>
      <c r="CE27" s="145"/>
      <c r="CI27" s="145"/>
      <c r="CJ27" s="145"/>
      <c r="CK27" s="145"/>
      <c r="CL27" s="145"/>
      <c r="CM27" s="145"/>
      <c r="CN27" s="145"/>
      <c r="CR27" s="145"/>
      <c r="CS27" s="145"/>
      <c r="CT27" s="145"/>
      <c r="CU27" s="145"/>
      <c r="CV27" s="145"/>
      <c r="CW27" s="145"/>
      <c r="DA27" s="145"/>
      <c r="DB27" s="145"/>
      <c r="DC27" s="145"/>
      <c r="DD27" s="145"/>
      <c r="DE27" s="145"/>
      <c r="DF27" s="145"/>
    </row>
    <row r="28" spans="2:110" ht="12.75">
      <c r="B28" t="s">
        <v>17</v>
      </c>
      <c r="C28">
        <v>5555</v>
      </c>
      <c r="D28">
        <v>5133</v>
      </c>
      <c r="E28">
        <v>10688</v>
      </c>
      <c r="F28">
        <v>69</v>
      </c>
      <c r="G28">
        <v>79</v>
      </c>
      <c r="H28">
        <v>74</v>
      </c>
      <c r="I28">
        <v>5555</v>
      </c>
      <c r="J28">
        <v>5132</v>
      </c>
      <c r="K28">
        <v>10687</v>
      </c>
      <c r="L28">
        <v>74</v>
      </c>
      <c r="M28">
        <v>70</v>
      </c>
      <c r="N28">
        <v>72</v>
      </c>
      <c r="O28">
        <v>5555</v>
      </c>
      <c r="P28">
        <v>5132</v>
      </c>
      <c r="Q28">
        <v>10687</v>
      </c>
      <c r="R28">
        <v>64</v>
      </c>
      <c r="S28">
        <v>66</v>
      </c>
      <c r="T28">
        <v>65</v>
      </c>
      <c r="U28">
        <v>5555</v>
      </c>
      <c r="V28">
        <v>5132</v>
      </c>
      <c r="W28">
        <v>10687</v>
      </c>
      <c r="X28">
        <v>55</v>
      </c>
      <c r="Y28">
        <v>61</v>
      </c>
      <c r="Z28">
        <v>58</v>
      </c>
      <c r="AA28">
        <v>20053</v>
      </c>
      <c r="AB28">
        <v>19031</v>
      </c>
      <c r="AC28">
        <v>39084</v>
      </c>
      <c r="AD28">
        <v>80</v>
      </c>
      <c r="AE28">
        <v>87</v>
      </c>
      <c r="AF28">
        <v>83</v>
      </c>
      <c r="AG28">
        <v>20051</v>
      </c>
      <c r="AH28">
        <v>19029</v>
      </c>
      <c r="AI28">
        <v>39080</v>
      </c>
      <c r="AJ28">
        <v>83</v>
      </c>
      <c r="AK28">
        <v>81</v>
      </c>
      <c r="AL28">
        <v>82</v>
      </c>
      <c r="AM28">
        <v>20051</v>
      </c>
      <c r="AN28">
        <v>19029</v>
      </c>
      <c r="AO28">
        <v>39080</v>
      </c>
      <c r="AP28">
        <v>75</v>
      </c>
      <c r="AQ28">
        <v>78</v>
      </c>
      <c r="AR28">
        <v>77</v>
      </c>
      <c r="AS28">
        <v>20051</v>
      </c>
      <c r="AT28">
        <v>19029</v>
      </c>
      <c r="AU28">
        <v>39080</v>
      </c>
      <c r="AV28">
        <v>68</v>
      </c>
      <c r="AW28">
        <v>74</v>
      </c>
      <c r="AX28">
        <v>71</v>
      </c>
      <c r="AY28">
        <v>25608</v>
      </c>
      <c r="AZ28">
        <v>24164</v>
      </c>
      <c r="BA28">
        <v>49772</v>
      </c>
      <c r="BB28">
        <v>77</v>
      </c>
      <c r="BC28">
        <v>85</v>
      </c>
      <c r="BD28">
        <v>81</v>
      </c>
      <c r="BE28">
        <v>25606</v>
      </c>
      <c r="BF28">
        <v>24161</v>
      </c>
      <c r="BG28">
        <v>49767</v>
      </c>
      <c r="BH28">
        <v>81</v>
      </c>
      <c r="BI28">
        <v>79</v>
      </c>
      <c r="BJ28">
        <v>80</v>
      </c>
      <c r="BK28">
        <v>25606</v>
      </c>
      <c r="BL28">
        <v>24161</v>
      </c>
      <c r="BM28">
        <v>49767</v>
      </c>
      <c r="BN28">
        <v>73</v>
      </c>
      <c r="BO28">
        <v>76</v>
      </c>
      <c r="BP28">
        <v>74</v>
      </c>
      <c r="BQ28">
        <v>25606</v>
      </c>
      <c r="BR28">
        <v>24161</v>
      </c>
      <c r="BS28">
        <v>49767</v>
      </c>
      <c r="BT28">
        <v>65</v>
      </c>
      <c r="BU28">
        <v>72</v>
      </c>
      <c r="BV28">
        <v>68</v>
      </c>
      <c r="BZ28" s="145"/>
      <c r="CA28" s="145"/>
      <c r="CB28" s="145"/>
      <c r="CC28" s="145"/>
      <c r="CD28" s="145"/>
      <c r="CE28" s="145"/>
      <c r="CI28" s="145"/>
      <c r="CJ28" s="145"/>
      <c r="CK28" s="145"/>
      <c r="CL28" s="145"/>
      <c r="CM28" s="145"/>
      <c r="CN28" s="145"/>
      <c r="CR28" s="145"/>
      <c r="CS28" s="145"/>
      <c r="CT28" s="145"/>
      <c r="CU28" s="145"/>
      <c r="CV28" s="145"/>
      <c r="CW28" s="145"/>
      <c r="DA28" s="145"/>
      <c r="DB28" s="145"/>
      <c r="DC28" s="145"/>
      <c r="DD28" s="145"/>
      <c r="DE28" s="145"/>
      <c r="DF28" s="145"/>
    </row>
    <row r="29" spans="2:110" ht="12.75">
      <c r="B29" t="s">
        <v>65</v>
      </c>
      <c r="C29">
        <v>686</v>
      </c>
      <c r="D29">
        <v>653</v>
      </c>
      <c r="E29">
        <v>1339</v>
      </c>
      <c r="F29">
        <v>73</v>
      </c>
      <c r="G29">
        <v>84</v>
      </c>
      <c r="H29">
        <v>78</v>
      </c>
      <c r="I29">
        <v>686</v>
      </c>
      <c r="J29">
        <v>653</v>
      </c>
      <c r="K29">
        <v>1339</v>
      </c>
      <c r="L29">
        <v>78</v>
      </c>
      <c r="M29">
        <v>76</v>
      </c>
      <c r="N29">
        <v>77</v>
      </c>
      <c r="O29">
        <v>686</v>
      </c>
      <c r="P29">
        <v>653</v>
      </c>
      <c r="Q29">
        <v>1339</v>
      </c>
      <c r="R29">
        <v>68</v>
      </c>
      <c r="S29">
        <v>73</v>
      </c>
      <c r="T29">
        <v>70</v>
      </c>
      <c r="U29">
        <v>686</v>
      </c>
      <c r="V29">
        <v>653</v>
      </c>
      <c r="W29">
        <v>1339</v>
      </c>
      <c r="X29">
        <v>60</v>
      </c>
      <c r="Y29">
        <v>68</v>
      </c>
      <c r="Z29">
        <v>64</v>
      </c>
      <c r="AA29">
        <v>6319</v>
      </c>
      <c r="AB29">
        <v>5869</v>
      </c>
      <c r="AC29">
        <v>12188</v>
      </c>
      <c r="AD29">
        <v>86</v>
      </c>
      <c r="AE29">
        <v>92</v>
      </c>
      <c r="AF29">
        <v>89</v>
      </c>
      <c r="AG29">
        <v>6318</v>
      </c>
      <c r="AH29">
        <v>5869</v>
      </c>
      <c r="AI29">
        <v>12187</v>
      </c>
      <c r="AJ29">
        <v>88</v>
      </c>
      <c r="AK29">
        <v>87</v>
      </c>
      <c r="AL29">
        <v>87</v>
      </c>
      <c r="AM29">
        <v>6318</v>
      </c>
      <c r="AN29">
        <v>5869</v>
      </c>
      <c r="AO29">
        <v>12187</v>
      </c>
      <c r="AP29">
        <v>82</v>
      </c>
      <c r="AQ29">
        <v>85</v>
      </c>
      <c r="AR29">
        <v>83</v>
      </c>
      <c r="AS29">
        <v>6318</v>
      </c>
      <c r="AT29">
        <v>5869</v>
      </c>
      <c r="AU29">
        <v>12187</v>
      </c>
      <c r="AV29">
        <v>75</v>
      </c>
      <c r="AW29">
        <v>81</v>
      </c>
      <c r="AX29">
        <v>78</v>
      </c>
      <c r="AY29">
        <v>7005</v>
      </c>
      <c r="AZ29">
        <v>6522</v>
      </c>
      <c r="BA29">
        <v>13527</v>
      </c>
      <c r="BB29">
        <v>84</v>
      </c>
      <c r="BC29">
        <v>91</v>
      </c>
      <c r="BD29">
        <v>88</v>
      </c>
      <c r="BE29">
        <v>7004</v>
      </c>
      <c r="BF29">
        <v>6522</v>
      </c>
      <c r="BG29">
        <v>13526</v>
      </c>
      <c r="BH29">
        <v>87</v>
      </c>
      <c r="BI29">
        <v>86</v>
      </c>
      <c r="BJ29">
        <v>86</v>
      </c>
      <c r="BK29">
        <v>7004</v>
      </c>
      <c r="BL29">
        <v>6522</v>
      </c>
      <c r="BM29">
        <v>13526</v>
      </c>
      <c r="BN29">
        <v>80</v>
      </c>
      <c r="BO29">
        <v>83</v>
      </c>
      <c r="BP29">
        <v>82</v>
      </c>
      <c r="BQ29">
        <v>7004</v>
      </c>
      <c r="BR29">
        <v>6522</v>
      </c>
      <c r="BS29">
        <v>13526</v>
      </c>
      <c r="BT29">
        <v>74</v>
      </c>
      <c r="BU29">
        <v>80</v>
      </c>
      <c r="BV29">
        <v>77</v>
      </c>
      <c r="BZ29" s="145"/>
      <c r="CA29" s="145"/>
      <c r="CB29" s="145"/>
      <c r="CC29" s="145"/>
      <c r="CD29" s="145"/>
      <c r="CE29" s="145"/>
      <c r="CI29" s="145"/>
      <c r="CJ29" s="145"/>
      <c r="CK29" s="145"/>
      <c r="CL29" s="145"/>
      <c r="CM29" s="145"/>
      <c r="CN29" s="145"/>
      <c r="CR29" s="145"/>
      <c r="CS29" s="145"/>
      <c r="CT29" s="145"/>
      <c r="CU29" s="145"/>
      <c r="CV29" s="145"/>
      <c r="CW29" s="145"/>
      <c r="DA29" s="145"/>
      <c r="DB29" s="145"/>
      <c r="DC29" s="145"/>
      <c r="DD29" s="145"/>
      <c r="DE29" s="145"/>
      <c r="DF29" s="145"/>
    </row>
    <row r="30" spans="2:110" ht="12.75">
      <c r="B30" t="s">
        <v>66</v>
      </c>
      <c r="C30">
        <v>2834</v>
      </c>
      <c r="D30">
        <v>2529</v>
      </c>
      <c r="E30">
        <v>5363</v>
      </c>
      <c r="F30">
        <v>65</v>
      </c>
      <c r="G30">
        <v>76</v>
      </c>
      <c r="H30">
        <v>70</v>
      </c>
      <c r="I30">
        <v>2834</v>
      </c>
      <c r="J30">
        <v>2529</v>
      </c>
      <c r="K30">
        <v>5363</v>
      </c>
      <c r="L30">
        <v>70</v>
      </c>
      <c r="M30">
        <v>66</v>
      </c>
      <c r="N30">
        <v>68</v>
      </c>
      <c r="O30">
        <v>2834</v>
      </c>
      <c r="P30">
        <v>2529</v>
      </c>
      <c r="Q30">
        <v>5363</v>
      </c>
      <c r="R30">
        <v>58</v>
      </c>
      <c r="S30">
        <v>61</v>
      </c>
      <c r="T30">
        <v>60</v>
      </c>
      <c r="U30">
        <v>2834</v>
      </c>
      <c r="V30">
        <v>2529</v>
      </c>
      <c r="W30">
        <v>5363</v>
      </c>
      <c r="X30">
        <v>49</v>
      </c>
      <c r="Y30">
        <v>56</v>
      </c>
      <c r="Z30">
        <v>52</v>
      </c>
      <c r="AA30">
        <v>7830</v>
      </c>
      <c r="AB30">
        <v>7627</v>
      </c>
      <c r="AC30">
        <v>15457</v>
      </c>
      <c r="AD30">
        <v>75</v>
      </c>
      <c r="AE30">
        <v>83</v>
      </c>
      <c r="AF30">
        <v>79</v>
      </c>
      <c r="AG30">
        <v>7830</v>
      </c>
      <c r="AH30">
        <v>7626</v>
      </c>
      <c r="AI30">
        <v>15456</v>
      </c>
      <c r="AJ30">
        <v>78</v>
      </c>
      <c r="AK30">
        <v>76</v>
      </c>
      <c r="AL30">
        <v>77</v>
      </c>
      <c r="AM30">
        <v>7830</v>
      </c>
      <c r="AN30">
        <v>7626</v>
      </c>
      <c r="AO30">
        <v>15456</v>
      </c>
      <c r="AP30">
        <v>69</v>
      </c>
      <c r="AQ30">
        <v>72</v>
      </c>
      <c r="AR30">
        <v>71</v>
      </c>
      <c r="AS30">
        <v>7830</v>
      </c>
      <c r="AT30">
        <v>7626</v>
      </c>
      <c r="AU30">
        <v>15456</v>
      </c>
      <c r="AV30">
        <v>61</v>
      </c>
      <c r="AW30">
        <v>68</v>
      </c>
      <c r="AX30">
        <v>64</v>
      </c>
      <c r="AY30">
        <v>10664</v>
      </c>
      <c r="AZ30">
        <v>10156</v>
      </c>
      <c r="BA30">
        <v>20820</v>
      </c>
      <c r="BB30">
        <v>72</v>
      </c>
      <c r="BC30">
        <v>81</v>
      </c>
      <c r="BD30">
        <v>76</v>
      </c>
      <c r="BE30">
        <v>10664</v>
      </c>
      <c r="BF30">
        <v>10155</v>
      </c>
      <c r="BG30">
        <v>20819</v>
      </c>
      <c r="BH30">
        <v>76</v>
      </c>
      <c r="BI30">
        <v>74</v>
      </c>
      <c r="BJ30">
        <v>75</v>
      </c>
      <c r="BK30">
        <v>10664</v>
      </c>
      <c r="BL30">
        <v>10155</v>
      </c>
      <c r="BM30">
        <v>20819</v>
      </c>
      <c r="BN30">
        <v>66</v>
      </c>
      <c r="BO30">
        <v>69</v>
      </c>
      <c r="BP30">
        <v>68</v>
      </c>
      <c r="BQ30">
        <v>10664</v>
      </c>
      <c r="BR30">
        <v>10155</v>
      </c>
      <c r="BS30">
        <v>20819</v>
      </c>
      <c r="BT30">
        <v>58</v>
      </c>
      <c r="BU30">
        <v>65</v>
      </c>
      <c r="BV30">
        <v>61</v>
      </c>
      <c r="BZ30" s="145"/>
      <c r="CA30" s="145"/>
      <c r="CB30" s="145"/>
      <c r="CC30" s="145"/>
      <c r="CD30" s="145"/>
      <c r="CE30" s="145"/>
      <c r="CI30" s="145"/>
      <c r="CJ30" s="145"/>
      <c r="CK30" s="145"/>
      <c r="CL30" s="145"/>
      <c r="CM30" s="145"/>
      <c r="CN30" s="145"/>
      <c r="CR30" s="145"/>
      <c r="CS30" s="145"/>
      <c r="CT30" s="145"/>
      <c r="CU30" s="145"/>
      <c r="CV30" s="145"/>
      <c r="CW30" s="145"/>
      <c r="DA30" s="145"/>
      <c r="DB30" s="145"/>
      <c r="DC30" s="145"/>
      <c r="DD30" s="145"/>
      <c r="DE30" s="145"/>
      <c r="DF30" s="145"/>
    </row>
    <row r="31" spans="2:110" ht="12.75">
      <c r="B31" t="s">
        <v>67</v>
      </c>
      <c r="C31">
        <v>1552</v>
      </c>
      <c r="D31">
        <v>1464</v>
      </c>
      <c r="E31">
        <v>3016</v>
      </c>
      <c r="F31">
        <v>75</v>
      </c>
      <c r="G31">
        <v>81</v>
      </c>
      <c r="H31">
        <v>78</v>
      </c>
      <c r="I31">
        <v>1552</v>
      </c>
      <c r="J31">
        <v>1464</v>
      </c>
      <c r="K31">
        <v>3016</v>
      </c>
      <c r="L31">
        <v>78</v>
      </c>
      <c r="M31">
        <v>73</v>
      </c>
      <c r="N31">
        <v>76</v>
      </c>
      <c r="O31">
        <v>1552</v>
      </c>
      <c r="P31">
        <v>1464</v>
      </c>
      <c r="Q31">
        <v>3016</v>
      </c>
      <c r="R31">
        <v>69</v>
      </c>
      <c r="S31">
        <v>69</v>
      </c>
      <c r="T31">
        <v>69</v>
      </c>
      <c r="U31">
        <v>1552</v>
      </c>
      <c r="V31">
        <v>1464</v>
      </c>
      <c r="W31">
        <v>3016</v>
      </c>
      <c r="X31">
        <v>60</v>
      </c>
      <c r="Y31">
        <v>65</v>
      </c>
      <c r="Z31">
        <v>63</v>
      </c>
      <c r="AA31">
        <v>2813</v>
      </c>
      <c r="AB31">
        <v>2675</v>
      </c>
      <c r="AC31">
        <v>5488</v>
      </c>
      <c r="AD31">
        <v>80</v>
      </c>
      <c r="AE31">
        <v>88</v>
      </c>
      <c r="AF31">
        <v>84</v>
      </c>
      <c r="AG31">
        <v>2813</v>
      </c>
      <c r="AH31">
        <v>2675</v>
      </c>
      <c r="AI31">
        <v>5488</v>
      </c>
      <c r="AJ31">
        <v>83</v>
      </c>
      <c r="AK31">
        <v>81</v>
      </c>
      <c r="AL31">
        <v>82</v>
      </c>
      <c r="AM31">
        <v>2813</v>
      </c>
      <c r="AN31">
        <v>2675</v>
      </c>
      <c r="AO31">
        <v>5488</v>
      </c>
      <c r="AP31">
        <v>75</v>
      </c>
      <c r="AQ31">
        <v>78</v>
      </c>
      <c r="AR31">
        <v>76</v>
      </c>
      <c r="AS31">
        <v>2813</v>
      </c>
      <c r="AT31">
        <v>2675</v>
      </c>
      <c r="AU31">
        <v>5488</v>
      </c>
      <c r="AV31">
        <v>68</v>
      </c>
      <c r="AW31">
        <v>74</v>
      </c>
      <c r="AX31">
        <v>71</v>
      </c>
      <c r="AY31">
        <v>4365</v>
      </c>
      <c r="AZ31">
        <v>4139</v>
      </c>
      <c r="BA31">
        <v>8504</v>
      </c>
      <c r="BB31">
        <v>78</v>
      </c>
      <c r="BC31">
        <v>86</v>
      </c>
      <c r="BD31">
        <v>82</v>
      </c>
      <c r="BE31">
        <v>4365</v>
      </c>
      <c r="BF31">
        <v>4139</v>
      </c>
      <c r="BG31">
        <v>8504</v>
      </c>
      <c r="BH31">
        <v>81</v>
      </c>
      <c r="BI31">
        <v>78</v>
      </c>
      <c r="BJ31">
        <v>80</v>
      </c>
      <c r="BK31">
        <v>4365</v>
      </c>
      <c r="BL31">
        <v>4139</v>
      </c>
      <c r="BM31">
        <v>8504</v>
      </c>
      <c r="BN31">
        <v>73</v>
      </c>
      <c r="BO31">
        <v>75</v>
      </c>
      <c r="BP31">
        <v>74</v>
      </c>
      <c r="BQ31">
        <v>4365</v>
      </c>
      <c r="BR31">
        <v>4139</v>
      </c>
      <c r="BS31">
        <v>8504</v>
      </c>
      <c r="BT31">
        <v>65</v>
      </c>
      <c r="BU31">
        <v>71</v>
      </c>
      <c r="BV31">
        <v>68</v>
      </c>
      <c r="BZ31" s="145"/>
      <c r="CA31" s="145"/>
      <c r="CB31" s="145"/>
      <c r="CC31" s="145"/>
      <c r="CD31" s="145"/>
      <c r="CE31" s="145"/>
      <c r="CI31" s="145"/>
      <c r="CJ31" s="145"/>
      <c r="CK31" s="145"/>
      <c r="CL31" s="145"/>
      <c r="CM31" s="145"/>
      <c r="CN31" s="145"/>
      <c r="CR31" s="145"/>
      <c r="CS31" s="145"/>
      <c r="CT31" s="145"/>
      <c r="CU31" s="145"/>
      <c r="CV31" s="145"/>
      <c r="CW31" s="145"/>
      <c r="DA31" s="145"/>
      <c r="DB31" s="145"/>
      <c r="DC31" s="145"/>
      <c r="DD31" s="145"/>
      <c r="DE31" s="145"/>
      <c r="DF31" s="145"/>
    </row>
    <row r="32" spans="2:110" ht="12.75">
      <c r="B32" t="s">
        <v>109</v>
      </c>
      <c r="C32">
        <v>483</v>
      </c>
      <c r="D32">
        <v>487</v>
      </c>
      <c r="E32">
        <v>970</v>
      </c>
      <c r="F32">
        <v>73</v>
      </c>
      <c r="G32">
        <v>80</v>
      </c>
      <c r="H32">
        <v>77</v>
      </c>
      <c r="I32">
        <v>483</v>
      </c>
      <c r="J32">
        <v>486</v>
      </c>
      <c r="K32">
        <v>969</v>
      </c>
      <c r="L32">
        <v>77</v>
      </c>
      <c r="M32">
        <v>77</v>
      </c>
      <c r="N32">
        <v>77</v>
      </c>
      <c r="O32">
        <v>483</v>
      </c>
      <c r="P32">
        <v>486</v>
      </c>
      <c r="Q32">
        <v>969</v>
      </c>
      <c r="R32">
        <v>69</v>
      </c>
      <c r="S32">
        <v>72</v>
      </c>
      <c r="T32">
        <v>70</v>
      </c>
      <c r="U32">
        <v>483</v>
      </c>
      <c r="V32">
        <v>486</v>
      </c>
      <c r="W32">
        <v>969</v>
      </c>
      <c r="X32">
        <v>59</v>
      </c>
      <c r="Y32">
        <v>66</v>
      </c>
      <c r="Z32">
        <v>63</v>
      </c>
      <c r="AA32">
        <v>3091</v>
      </c>
      <c r="AB32">
        <v>2860</v>
      </c>
      <c r="AC32">
        <v>5951</v>
      </c>
      <c r="AD32">
        <v>80</v>
      </c>
      <c r="AE32">
        <v>87</v>
      </c>
      <c r="AF32">
        <v>83</v>
      </c>
      <c r="AG32">
        <v>3090</v>
      </c>
      <c r="AH32">
        <v>2859</v>
      </c>
      <c r="AI32">
        <v>5949</v>
      </c>
      <c r="AJ32">
        <v>85</v>
      </c>
      <c r="AK32">
        <v>85</v>
      </c>
      <c r="AL32">
        <v>85</v>
      </c>
      <c r="AM32">
        <v>3090</v>
      </c>
      <c r="AN32">
        <v>2859</v>
      </c>
      <c r="AO32">
        <v>5949</v>
      </c>
      <c r="AP32">
        <v>76</v>
      </c>
      <c r="AQ32">
        <v>81</v>
      </c>
      <c r="AR32">
        <v>79</v>
      </c>
      <c r="AS32">
        <v>3090</v>
      </c>
      <c r="AT32">
        <v>2859</v>
      </c>
      <c r="AU32">
        <v>5949</v>
      </c>
      <c r="AV32">
        <v>70</v>
      </c>
      <c r="AW32">
        <v>79</v>
      </c>
      <c r="AX32">
        <v>74</v>
      </c>
      <c r="AY32">
        <v>3574</v>
      </c>
      <c r="AZ32">
        <v>3347</v>
      </c>
      <c r="BA32">
        <v>6921</v>
      </c>
      <c r="BB32">
        <v>79</v>
      </c>
      <c r="BC32">
        <v>86</v>
      </c>
      <c r="BD32">
        <v>82</v>
      </c>
      <c r="BE32">
        <v>3573</v>
      </c>
      <c r="BF32">
        <v>3345</v>
      </c>
      <c r="BG32">
        <v>6918</v>
      </c>
      <c r="BH32">
        <v>84</v>
      </c>
      <c r="BI32">
        <v>84</v>
      </c>
      <c r="BJ32">
        <v>84</v>
      </c>
      <c r="BK32">
        <v>3573</v>
      </c>
      <c r="BL32">
        <v>3345</v>
      </c>
      <c r="BM32">
        <v>6918</v>
      </c>
      <c r="BN32">
        <v>75</v>
      </c>
      <c r="BO32">
        <v>80</v>
      </c>
      <c r="BP32">
        <v>78</v>
      </c>
      <c r="BQ32">
        <v>3573</v>
      </c>
      <c r="BR32">
        <v>3345</v>
      </c>
      <c r="BS32">
        <v>6918</v>
      </c>
      <c r="BT32">
        <v>69</v>
      </c>
      <c r="BU32">
        <v>77</v>
      </c>
      <c r="BV32">
        <v>73</v>
      </c>
      <c r="BZ32" s="145"/>
      <c r="CA32" s="145"/>
      <c r="CB32" s="145"/>
      <c r="CC32" s="145"/>
      <c r="CD32" s="145"/>
      <c r="CE32" s="145"/>
      <c r="CI32" s="145"/>
      <c r="CJ32" s="145"/>
      <c r="CK32" s="145"/>
      <c r="CL32" s="145"/>
      <c r="CM32" s="145"/>
      <c r="CN32" s="145"/>
      <c r="CR32" s="145"/>
      <c r="CS32" s="145"/>
      <c r="CT32" s="145"/>
      <c r="CU32" s="145"/>
      <c r="CV32" s="145"/>
      <c r="CW32" s="145"/>
      <c r="DA32" s="145"/>
      <c r="DB32" s="145"/>
      <c r="DC32" s="145"/>
      <c r="DD32" s="145"/>
      <c r="DE32" s="145"/>
      <c r="DF32" s="145"/>
    </row>
    <row r="33" spans="2:110" ht="12.75">
      <c r="B33" t="s">
        <v>22</v>
      </c>
      <c r="C33">
        <v>5177</v>
      </c>
      <c r="D33">
        <v>5028</v>
      </c>
      <c r="E33">
        <v>10205</v>
      </c>
      <c r="F33">
        <v>67</v>
      </c>
      <c r="G33">
        <v>80</v>
      </c>
      <c r="H33">
        <v>73</v>
      </c>
      <c r="I33">
        <v>5177</v>
      </c>
      <c r="J33">
        <v>5028</v>
      </c>
      <c r="K33">
        <v>10205</v>
      </c>
      <c r="L33">
        <v>68</v>
      </c>
      <c r="M33">
        <v>71</v>
      </c>
      <c r="N33">
        <v>70</v>
      </c>
      <c r="O33">
        <v>5177</v>
      </c>
      <c r="P33">
        <v>5028</v>
      </c>
      <c r="Q33">
        <v>10205</v>
      </c>
      <c r="R33">
        <v>59</v>
      </c>
      <c r="S33">
        <v>66</v>
      </c>
      <c r="T33">
        <v>62</v>
      </c>
      <c r="U33">
        <v>5177</v>
      </c>
      <c r="V33">
        <v>5028</v>
      </c>
      <c r="W33">
        <v>10205</v>
      </c>
      <c r="X33">
        <v>49</v>
      </c>
      <c r="Y33">
        <v>60</v>
      </c>
      <c r="Z33">
        <v>55</v>
      </c>
      <c r="AA33">
        <v>8451</v>
      </c>
      <c r="AB33">
        <v>8192</v>
      </c>
      <c r="AC33">
        <v>16643</v>
      </c>
      <c r="AD33">
        <v>77</v>
      </c>
      <c r="AE33">
        <v>88</v>
      </c>
      <c r="AF33">
        <v>83</v>
      </c>
      <c r="AG33">
        <v>8451</v>
      </c>
      <c r="AH33">
        <v>8191</v>
      </c>
      <c r="AI33">
        <v>16642</v>
      </c>
      <c r="AJ33">
        <v>77</v>
      </c>
      <c r="AK33">
        <v>79</v>
      </c>
      <c r="AL33">
        <v>78</v>
      </c>
      <c r="AM33">
        <v>8451</v>
      </c>
      <c r="AN33">
        <v>8191</v>
      </c>
      <c r="AO33">
        <v>16642</v>
      </c>
      <c r="AP33">
        <v>70</v>
      </c>
      <c r="AQ33">
        <v>77</v>
      </c>
      <c r="AR33">
        <v>73</v>
      </c>
      <c r="AS33">
        <v>8451</v>
      </c>
      <c r="AT33">
        <v>8191</v>
      </c>
      <c r="AU33">
        <v>16642</v>
      </c>
      <c r="AV33">
        <v>62</v>
      </c>
      <c r="AW33">
        <v>72</v>
      </c>
      <c r="AX33">
        <v>67</v>
      </c>
      <c r="AY33">
        <v>13628</v>
      </c>
      <c r="AZ33">
        <v>13220</v>
      </c>
      <c r="BA33">
        <v>26848</v>
      </c>
      <c r="BB33">
        <v>73</v>
      </c>
      <c r="BC33">
        <v>85</v>
      </c>
      <c r="BD33">
        <v>79</v>
      </c>
      <c r="BE33">
        <v>13628</v>
      </c>
      <c r="BF33">
        <v>13219</v>
      </c>
      <c r="BG33">
        <v>26847</v>
      </c>
      <c r="BH33">
        <v>73</v>
      </c>
      <c r="BI33">
        <v>76</v>
      </c>
      <c r="BJ33">
        <v>75</v>
      </c>
      <c r="BK33">
        <v>13628</v>
      </c>
      <c r="BL33">
        <v>13219</v>
      </c>
      <c r="BM33">
        <v>26847</v>
      </c>
      <c r="BN33">
        <v>65</v>
      </c>
      <c r="BO33">
        <v>73</v>
      </c>
      <c r="BP33">
        <v>69</v>
      </c>
      <c r="BQ33">
        <v>13628</v>
      </c>
      <c r="BR33">
        <v>13219</v>
      </c>
      <c r="BS33">
        <v>26847</v>
      </c>
      <c r="BT33">
        <v>57</v>
      </c>
      <c r="BU33">
        <v>68</v>
      </c>
      <c r="BV33">
        <v>62</v>
      </c>
      <c r="BZ33" s="145"/>
      <c r="CA33" s="145"/>
      <c r="CB33" s="145"/>
      <c r="CC33" s="145"/>
      <c r="CD33" s="145"/>
      <c r="CE33" s="145"/>
      <c r="CI33" s="145"/>
      <c r="CJ33" s="145"/>
      <c r="CK33" s="145"/>
      <c r="CL33" s="145"/>
      <c r="CM33" s="145"/>
      <c r="CN33" s="145"/>
      <c r="CR33" s="145"/>
      <c r="CS33" s="145"/>
      <c r="CT33" s="145"/>
      <c r="CU33" s="145"/>
      <c r="CV33" s="145"/>
      <c r="CW33" s="145"/>
      <c r="DA33" s="145"/>
      <c r="DB33" s="145"/>
      <c r="DC33" s="145"/>
      <c r="DD33" s="145"/>
      <c r="DE33" s="145"/>
      <c r="DF33" s="145"/>
    </row>
    <row r="34" spans="2:110" ht="12.75">
      <c r="B34" s="144" t="s">
        <v>68</v>
      </c>
      <c r="C34">
        <v>1242</v>
      </c>
      <c r="D34">
        <v>1244</v>
      </c>
      <c r="E34">
        <v>2486</v>
      </c>
      <c r="F34">
        <v>65</v>
      </c>
      <c r="G34">
        <v>82</v>
      </c>
      <c r="H34">
        <v>74</v>
      </c>
      <c r="I34">
        <v>1242</v>
      </c>
      <c r="J34">
        <v>1244</v>
      </c>
      <c r="K34">
        <v>2486</v>
      </c>
      <c r="L34">
        <v>65</v>
      </c>
      <c r="M34">
        <v>69</v>
      </c>
      <c r="N34">
        <v>67</v>
      </c>
      <c r="O34">
        <v>1242</v>
      </c>
      <c r="P34">
        <v>1244</v>
      </c>
      <c r="Q34">
        <v>2486</v>
      </c>
      <c r="R34">
        <v>55</v>
      </c>
      <c r="S34">
        <v>66</v>
      </c>
      <c r="T34">
        <v>61</v>
      </c>
      <c r="U34">
        <v>1242</v>
      </c>
      <c r="V34">
        <v>1244</v>
      </c>
      <c r="W34">
        <v>2486</v>
      </c>
      <c r="X34">
        <v>46</v>
      </c>
      <c r="Y34">
        <v>59</v>
      </c>
      <c r="Z34">
        <v>52</v>
      </c>
      <c r="AA34">
        <v>2600</v>
      </c>
      <c r="AB34">
        <v>2501</v>
      </c>
      <c r="AC34">
        <v>5101</v>
      </c>
      <c r="AD34">
        <v>75</v>
      </c>
      <c r="AE34">
        <v>87</v>
      </c>
      <c r="AF34">
        <v>81</v>
      </c>
      <c r="AG34">
        <v>2600</v>
      </c>
      <c r="AH34">
        <v>2501</v>
      </c>
      <c r="AI34">
        <v>5101</v>
      </c>
      <c r="AJ34">
        <v>73</v>
      </c>
      <c r="AK34">
        <v>78</v>
      </c>
      <c r="AL34">
        <v>75</v>
      </c>
      <c r="AM34">
        <v>2600</v>
      </c>
      <c r="AN34">
        <v>2501</v>
      </c>
      <c r="AO34">
        <v>5101</v>
      </c>
      <c r="AP34">
        <v>66</v>
      </c>
      <c r="AQ34">
        <v>75</v>
      </c>
      <c r="AR34">
        <v>70</v>
      </c>
      <c r="AS34">
        <v>2600</v>
      </c>
      <c r="AT34">
        <v>2501</v>
      </c>
      <c r="AU34">
        <v>5101</v>
      </c>
      <c r="AV34">
        <v>57</v>
      </c>
      <c r="AW34">
        <v>70</v>
      </c>
      <c r="AX34">
        <v>63</v>
      </c>
      <c r="AY34">
        <v>3842</v>
      </c>
      <c r="AZ34">
        <v>3745</v>
      </c>
      <c r="BA34">
        <v>7587</v>
      </c>
      <c r="BB34">
        <v>72</v>
      </c>
      <c r="BC34">
        <v>85</v>
      </c>
      <c r="BD34">
        <v>79</v>
      </c>
      <c r="BE34">
        <v>3842</v>
      </c>
      <c r="BF34">
        <v>3745</v>
      </c>
      <c r="BG34">
        <v>7587</v>
      </c>
      <c r="BH34">
        <v>70</v>
      </c>
      <c r="BI34">
        <v>75</v>
      </c>
      <c r="BJ34">
        <v>73</v>
      </c>
      <c r="BK34">
        <v>3842</v>
      </c>
      <c r="BL34">
        <v>3745</v>
      </c>
      <c r="BM34">
        <v>7587</v>
      </c>
      <c r="BN34">
        <v>62</v>
      </c>
      <c r="BO34">
        <v>72</v>
      </c>
      <c r="BP34">
        <v>67</v>
      </c>
      <c r="BQ34">
        <v>3842</v>
      </c>
      <c r="BR34">
        <v>3745</v>
      </c>
      <c r="BS34">
        <v>7587</v>
      </c>
      <c r="BT34">
        <v>53</v>
      </c>
      <c r="BU34">
        <v>67</v>
      </c>
      <c r="BV34">
        <v>60</v>
      </c>
      <c r="BZ34" s="145"/>
      <c r="CA34" s="145"/>
      <c r="CB34" s="145"/>
      <c r="CC34" s="145"/>
      <c r="CD34" s="145"/>
      <c r="CE34" s="145"/>
      <c r="CI34" s="145"/>
      <c r="CJ34" s="145"/>
      <c r="CK34" s="145"/>
      <c r="CL34" s="145"/>
      <c r="CM34" s="145"/>
      <c r="CN34" s="145"/>
      <c r="CR34" s="145"/>
      <c r="CS34" s="145"/>
      <c r="CT34" s="145"/>
      <c r="CU34" s="145"/>
      <c r="CV34" s="145"/>
      <c r="CW34" s="145"/>
      <c r="DA34" s="145"/>
      <c r="DB34" s="145"/>
      <c r="DC34" s="145"/>
      <c r="DD34" s="145"/>
      <c r="DE34" s="145"/>
      <c r="DF34" s="145"/>
    </row>
    <row r="35" spans="2:110" ht="12.75">
      <c r="B35" s="144" t="s">
        <v>69</v>
      </c>
      <c r="C35">
        <v>3363</v>
      </c>
      <c r="D35">
        <v>3231</v>
      </c>
      <c r="E35">
        <v>6594</v>
      </c>
      <c r="F35">
        <v>68</v>
      </c>
      <c r="G35">
        <v>79</v>
      </c>
      <c r="H35">
        <v>73</v>
      </c>
      <c r="I35">
        <v>3363</v>
      </c>
      <c r="J35">
        <v>3231</v>
      </c>
      <c r="K35">
        <v>6594</v>
      </c>
      <c r="L35">
        <v>70</v>
      </c>
      <c r="M35">
        <v>72</v>
      </c>
      <c r="N35">
        <v>71</v>
      </c>
      <c r="O35">
        <v>3363</v>
      </c>
      <c r="P35">
        <v>3231</v>
      </c>
      <c r="Q35">
        <v>6594</v>
      </c>
      <c r="R35">
        <v>60</v>
      </c>
      <c r="S35">
        <v>66</v>
      </c>
      <c r="T35">
        <v>63</v>
      </c>
      <c r="U35">
        <v>3363</v>
      </c>
      <c r="V35">
        <v>3231</v>
      </c>
      <c r="W35">
        <v>6594</v>
      </c>
      <c r="X35">
        <v>51</v>
      </c>
      <c r="Y35">
        <v>61</v>
      </c>
      <c r="Z35">
        <v>56</v>
      </c>
      <c r="AA35">
        <v>4840</v>
      </c>
      <c r="AB35">
        <v>4704</v>
      </c>
      <c r="AC35">
        <v>9544</v>
      </c>
      <c r="AD35">
        <v>80</v>
      </c>
      <c r="AE35">
        <v>88</v>
      </c>
      <c r="AF35">
        <v>84</v>
      </c>
      <c r="AG35">
        <v>4840</v>
      </c>
      <c r="AH35">
        <v>4703</v>
      </c>
      <c r="AI35">
        <v>9543</v>
      </c>
      <c r="AJ35">
        <v>80</v>
      </c>
      <c r="AK35">
        <v>80</v>
      </c>
      <c r="AL35">
        <v>80</v>
      </c>
      <c r="AM35">
        <v>4840</v>
      </c>
      <c r="AN35">
        <v>4703</v>
      </c>
      <c r="AO35">
        <v>9543</v>
      </c>
      <c r="AP35">
        <v>73</v>
      </c>
      <c r="AQ35">
        <v>78</v>
      </c>
      <c r="AR35">
        <v>75</v>
      </c>
      <c r="AS35">
        <v>4840</v>
      </c>
      <c r="AT35">
        <v>4703</v>
      </c>
      <c r="AU35">
        <v>9543</v>
      </c>
      <c r="AV35">
        <v>66</v>
      </c>
      <c r="AW35">
        <v>73</v>
      </c>
      <c r="AX35">
        <v>69</v>
      </c>
      <c r="AY35">
        <v>8203</v>
      </c>
      <c r="AZ35">
        <v>7935</v>
      </c>
      <c r="BA35">
        <v>16138</v>
      </c>
      <c r="BB35">
        <v>75</v>
      </c>
      <c r="BC35">
        <v>84</v>
      </c>
      <c r="BD35">
        <v>79</v>
      </c>
      <c r="BE35">
        <v>8203</v>
      </c>
      <c r="BF35">
        <v>7934</v>
      </c>
      <c r="BG35">
        <v>16137</v>
      </c>
      <c r="BH35">
        <v>76</v>
      </c>
      <c r="BI35">
        <v>76</v>
      </c>
      <c r="BJ35">
        <v>76</v>
      </c>
      <c r="BK35">
        <v>8203</v>
      </c>
      <c r="BL35">
        <v>7934</v>
      </c>
      <c r="BM35">
        <v>16137</v>
      </c>
      <c r="BN35">
        <v>68</v>
      </c>
      <c r="BO35">
        <v>73</v>
      </c>
      <c r="BP35">
        <v>70</v>
      </c>
      <c r="BQ35">
        <v>8203</v>
      </c>
      <c r="BR35">
        <v>7934</v>
      </c>
      <c r="BS35">
        <v>16137</v>
      </c>
      <c r="BT35">
        <v>60</v>
      </c>
      <c r="BU35">
        <v>68</v>
      </c>
      <c r="BV35">
        <v>64</v>
      </c>
      <c r="BZ35" s="145"/>
      <c r="CA35" s="145"/>
      <c r="CB35" s="145"/>
      <c r="CC35" s="145"/>
      <c r="CD35" s="145"/>
      <c r="CE35" s="145"/>
      <c r="CI35" s="145"/>
      <c r="CJ35" s="145"/>
      <c r="CK35" s="145"/>
      <c r="CL35" s="145"/>
      <c r="CM35" s="145"/>
      <c r="CN35" s="145"/>
      <c r="CR35" s="145"/>
      <c r="CS35" s="145"/>
      <c r="CT35" s="145"/>
      <c r="CU35" s="145"/>
      <c r="CV35" s="145"/>
      <c r="CW35" s="145"/>
      <c r="DA35" s="145"/>
      <c r="DB35" s="145"/>
      <c r="DC35" s="145"/>
      <c r="DD35" s="145"/>
      <c r="DE35" s="145"/>
      <c r="DF35" s="145"/>
    </row>
    <row r="36" spans="2:110" ht="12.75">
      <c r="B36" t="s">
        <v>110</v>
      </c>
      <c r="C36">
        <v>572</v>
      </c>
      <c r="D36">
        <v>553</v>
      </c>
      <c r="E36">
        <v>1125</v>
      </c>
      <c r="F36">
        <v>64</v>
      </c>
      <c r="G36">
        <v>80</v>
      </c>
      <c r="H36">
        <v>72</v>
      </c>
      <c r="I36">
        <v>572</v>
      </c>
      <c r="J36">
        <v>553</v>
      </c>
      <c r="K36">
        <v>1125</v>
      </c>
      <c r="L36">
        <v>65</v>
      </c>
      <c r="M36">
        <v>72</v>
      </c>
      <c r="N36">
        <v>68</v>
      </c>
      <c r="O36">
        <v>572</v>
      </c>
      <c r="P36">
        <v>553</v>
      </c>
      <c r="Q36">
        <v>1125</v>
      </c>
      <c r="R36">
        <v>55</v>
      </c>
      <c r="S36">
        <v>66</v>
      </c>
      <c r="T36">
        <v>61</v>
      </c>
      <c r="U36">
        <v>572</v>
      </c>
      <c r="V36">
        <v>553</v>
      </c>
      <c r="W36">
        <v>1125</v>
      </c>
      <c r="X36">
        <v>46</v>
      </c>
      <c r="Y36">
        <v>61</v>
      </c>
      <c r="Z36">
        <v>53</v>
      </c>
      <c r="AA36">
        <v>1011</v>
      </c>
      <c r="AB36">
        <v>987</v>
      </c>
      <c r="AC36">
        <v>1998</v>
      </c>
      <c r="AD36">
        <v>74</v>
      </c>
      <c r="AE36">
        <v>87</v>
      </c>
      <c r="AF36">
        <v>81</v>
      </c>
      <c r="AG36">
        <v>1011</v>
      </c>
      <c r="AH36">
        <v>987</v>
      </c>
      <c r="AI36">
        <v>1998</v>
      </c>
      <c r="AJ36">
        <v>72</v>
      </c>
      <c r="AK36">
        <v>79</v>
      </c>
      <c r="AL36">
        <v>75</v>
      </c>
      <c r="AM36">
        <v>1011</v>
      </c>
      <c r="AN36">
        <v>987</v>
      </c>
      <c r="AO36">
        <v>1998</v>
      </c>
      <c r="AP36">
        <v>65</v>
      </c>
      <c r="AQ36">
        <v>76</v>
      </c>
      <c r="AR36">
        <v>71</v>
      </c>
      <c r="AS36">
        <v>1011</v>
      </c>
      <c r="AT36">
        <v>987</v>
      </c>
      <c r="AU36">
        <v>1998</v>
      </c>
      <c r="AV36">
        <v>57</v>
      </c>
      <c r="AW36">
        <v>71</v>
      </c>
      <c r="AX36">
        <v>64</v>
      </c>
      <c r="AY36">
        <v>1583</v>
      </c>
      <c r="AZ36">
        <v>1540</v>
      </c>
      <c r="BA36">
        <v>3123</v>
      </c>
      <c r="BB36">
        <v>70</v>
      </c>
      <c r="BC36">
        <v>85</v>
      </c>
      <c r="BD36">
        <v>77</v>
      </c>
      <c r="BE36">
        <v>1583</v>
      </c>
      <c r="BF36">
        <v>1540</v>
      </c>
      <c r="BG36">
        <v>3123</v>
      </c>
      <c r="BH36">
        <v>69</v>
      </c>
      <c r="BI36">
        <v>76</v>
      </c>
      <c r="BJ36">
        <v>73</v>
      </c>
      <c r="BK36">
        <v>1583</v>
      </c>
      <c r="BL36">
        <v>1540</v>
      </c>
      <c r="BM36">
        <v>3123</v>
      </c>
      <c r="BN36">
        <v>61</v>
      </c>
      <c r="BO36">
        <v>73</v>
      </c>
      <c r="BP36">
        <v>67</v>
      </c>
      <c r="BQ36">
        <v>1583</v>
      </c>
      <c r="BR36">
        <v>1540</v>
      </c>
      <c r="BS36">
        <v>3123</v>
      </c>
      <c r="BT36">
        <v>53</v>
      </c>
      <c r="BU36">
        <v>67</v>
      </c>
      <c r="BV36">
        <v>60</v>
      </c>
      <c r="BZ36" s="145"/>
      <c r="CA36" s="145"/>
      <c r="CB36" s="145"/>
      <c r="CC36" s="145"/>
      <c r="CD36" s="145"/>
      <c r="CE36" s="145"/>
      <c r="CI36" s="145"/>
      <c r="CJ36" s="145"/>
      <c r="CK36" s="145"/>
      <c r="CL36" s="145"/>
      <c r="CM36" s="145"/>
      <c r="CN36" s="145"/>
      <c r="CR36" s="145"/>
      <c r="CS36" s="145"/>
      <c r="CT36" s="145"/>
      <c r="CU36" s="145"/>
      <c r="CV36" s="145"/>
      <c r="CW36" s="145"/>
      <c r="DA36" s="145"/>
      <c r="DB36" s="145"/>
      <c r="DC36" s="145"/>
      <c r="DD36" s="145"/>
      <c r="DE36" s="145"/>
      <c r="DF36" s="145"/>
    </row>
    <row r="37" spans="78:110" ht="12.75">
      <c r="BZ37" s="145"/>
      <c r="CA37" s="145"/>
      <c r="CB37" s="145"/>
      <c r="CC37" s="145"/>
      <c r="CD37" s="145"/>
      <c r="CE37" s="145"/>
      <c r="CI37" s="145"/>
      <c r="CJ37" s="145"/>
      <c r="CK37" s="145"/>
      <c r="CL37" s="145"/>
      <c r="CM37" s="145"/>
      <c r="CN37" s="145"/>
      <c r="CR37" s="145"/>
      <c r="CS37" s="145"/>
      <c r="CT37" s="145"/>
      <c r="CU37" s="145"/>
      <c r="CV37" s="145"/>
      <c r="CW37" s="145"/>
      <c r="DA37" s="145"/>
      <c r="DB37" s="145"/>
      <c r="DC37" s="145"/>
      <c r="DD37" s="145"/>
      <c r="DE37" s="145"/>
      <c r="DF37" s="145"/>
    </row>
    <row r="38" spans="2:110" ht="12.75">
      <c r="B38" t="s">
        <v>26</v>
      </c>
      <c r="C38">
        <v>105</v>
      </c>
      <c r="D38">
        <v>95</v>
      </c>
      <c r="E38">
        <v>200</v>
      </c>
      <c r="F38">
        <v>88</v>
      </c>
      <c r="G38">
        <v>94</v>
      </c>
      <c r="H38">
        <v>91</v>
      </c>
      <c r="I38">
        <v>105</v>
      </c>
      <c r="J38">
        <v>95</v>
      </c>
      <c r="K38">
        <v>200</v>
      </c>
      <c r="L38">
        <v>93</v>
      </c>
      <c r="M38">
        <v>95</v>
      </c>
      <c r="N38">
        <v>94</v>
      </c>
      <c r="O38">
        <v>105</v>
      </c>
      <c r="P38">
        <v>95</v>
      </c>
      <c r="Q38">
        <v>200</v>
      </c>
      <c r="R38">
        <v>86</v>
      </c>
      <c r="S38">
        <v>92</v>
      </c>
      <c r="T38">
        <v>89</v>
      </c>
      <c r="U38">
        <v>105</v>
      </c>
      <c r="V38">
        <v>95</v>
      </c>
      <c r="W38">
        <v>200</v>
      </c>
      <c r="X38">
        <v>71</v>
      </c>
      <c r="Y38">
        <v>83</v>
      </c>
      <c r="Z38">
        <v>77</v>
      </c>
      <c r="AA38">
        <v>822</v>
      </c>
      <c r="AB38">
        <v>855</v>
      </c>
      <c r="AC38">
        <v>1677</v>
      </c>
      <c r="AD38">
        <v>85</v>
      </c>
      <c r="AE38">
        <v>92</v>
      </c>
      <c r="AF38">
        <v>88</v>
      </c>
      <c r="AG38">
        <v>822</v>
      </c>
      <c r="AH38">
        <v>855</v>
      </c>
      <c r="AI38">
        <v>1677</v>
      </c>
      <c r="AJ38">
        <v>93</v>
      </c>
      <c r="AK38">
        <v>94</v>
      </c>
      <c r="AL38">
        <v>94</v>
      </c>
      <c r="AM38">
        <v>822</v>
      </c>
      <c r="AN38">
        <v>855</v>
      </c>
      <c r="AO38">
        <v>1677</v>
      </c>
      <c r="AP38">
        <v>83</v>
      </c>
      <c r="AQ38">
        <v>89</v>
      </c>
      <c r="AR38">
        <v>86</v>
      </c>
      <c r="AS38">
        <v>822</v>
      </c>
      <c r="AT38">
        <v>855</v>
      </c>
      <c r="AU38">
        <v>1677</v>
      </c>
      <c r="AV38">
        <v>76</v>
      </c>
      <c r="AW38">
        <v>85</v>
      </c>
      <c r="AX38">
        <v>81</v>
      </c>
      <c r="AY38">
        <v>927</v>
      </c>
      <c r="AZ38">
        <v>950</v>
      </c>
      <c r="BA38">
        <v>1877</v>
      </c>
      <c r="BB38">
        <v>85</v>
      </c>
      <c r="BC38">
        <v>92</v>
      </c>
      <c r="BD38">
        <v>88</v>
      </c>
      <c r="BE38">
        <v>927</v>
      </c>
      <c r="BF38">
        <v>950</v>
      </c>
      <c r="BG38">
        <v>1877</v>
      </c>
      <c r="BH38">
        <v>93</v>
      </c>
      <c r="BI38">
        <v>94</v>
      </c>
      <c r="BJ38">
        <v>94</v>
      </c>
      <c r="BK38">
        <v>927</v>
      </c>
      <c r="BL38">
        <v>950</v>
      </c>
      <c r="BM38">
        <v>1877</v>
      </c>
      <c r="BN38">
        <v>83</v>
      </c>
      <c r="BO38">
        <v>90</v>
      </c>
      <c r="BP38">
        <v>86</v>
      </c>
      <c r="BQ38">
        <v>927</v>
      </c>
      <c r="BR38">
        <v>950</v>
      </c>
      <c r="BS38">
        <v>1877</v>
      </c>
      <c r="BT38">
        <v>75</v>
      </c>
      <c r="BU38">
        <v>85</v>
      </c>
      <c r="BV38">
        <v>80</v>
      </c>
      <c r="BZ38" s="145"/>
      <c r="CA38" s="145"/>
      <c r="CB38" s="145"/>
      <c r="CC38" s="145"/>
      <c r="CD38" s="145"/>
      <c r="CE38" s="145"/>
      <c r="CI38" s="145"/>
      <c r="CJ38" s="145"/>
      <c r="CK38" s="145"/>
      <c r="CL38" s="145"/>
      <c r="CM38" s="145"/>
      <c r="CN38" s="145"/>
      <c r="CR38" s="145"/>
      <c r="CS38" s="145"/>
      <c r="CT38" s="145"/>
      <c r="CU38" s="145"/>
      <c r="CV38" s="145"/>
      <c r="CW38" s="145"/>
      <c r="DA38" s="145"/>
      <c r="DB38" s="145"/>
      <c r="DC38" s="145"/>
      <c r="DD38" s="145"/>
      <c r="DE38" s="145"/>
      <c r="DF38" s="145"/>
    </row>
    <row r="39" spans="78:110" ht="12.75">
      <c r="BZ39" s="145"/>
      <c r="CA39" s="145"/>
      <c r="CB39" s="145"/>
      <c r="CC39" s="145"/>
      <c r="CD39" s="145"/>
      <c r="CE39" s="145"/>
      <c r="CI39" s="145"/>
      <c r="CJ39" s="145"/>
      <c r="CK39" s="145"/>
      <c r="CL39" s="145"/>
      <c r="CM39" s="145"/>
      <c r="CN39" s="145"/>
      <c r="CR39" s="145"/>
      <c r="CS39" s="145"/>
      <c r="CT39" s="145"/>
      <c r="CU39" s="145"/>
      <c r="CV39" s="145"/>
      <c r="CW39" s="145"/>
      <c r="DA39" s="145"/>
      <c r="DB39" s="145"/>
      <c r="DC39" s="145"/>
      <c r="DD39" s="145"/>
      <c r="DE39" s="145"/>
      <c r="DF39" s="145"/>
    </row>
    <row r="40" spans="2:110" ht="12.75">
      <c r="B40" t="s">
        <v>27</v>
      </c>
      <c r="C40">
        <v>1273</v>
      </c>
      <c r="D40">
        <v>1179</v>
      </c>
      <c r="E40">
        <v>2452</v>
      </c>
      <c r="F40">
        <v>65</v>
      </c>
      <c r="G40">
        <v>77</v>
      </c>
      <c r="H40">
        <v>70</v>
      </c>
      <c r="I40">
        <v>1273</v>
      </c>
      <c r="J40">
        <v>1179</v>
      </c>
      <c r="K40">
        <v>2452</v>
      </c>
      <c r="L40">
        <v>76</v>
      </c>
      <c r="M40">
        <v>75</v>
      </c>
      <c r="N40">
        <v>76</v>
      </c>
      <c r="O40">
        <v>1273</v>
      </c>
      <c r="P40">
        <v>1179</v>
      </c>
      <c r="Q40">
        <v>2452</v>
      </c>
      <c r="R40">
        <v>61</v>
      </c>
      <c r="S40">
        <v>69</v>
      </c>
      <c r="T40">
        <v>65</v>
      </c>
      <c r="U40">
        <v>1273</v>
      </c>
      <c r="V40">
        <v>1179</v>
      </c>
      <c r="W40">
        <v>2452</v>
      </c>
      <c r="X40">
        <v>51</v>
      </c>
      <c r="Y40">
        <v>63</v>
      </c>
      <c r="Z40">
        <v>57</v>
      </c>
      <c r="AA40">
        <v>2636</v>
      </c>
      <c r="AB40">
        <v>2461</v>
      </c>
      <c r="AC40">
        <v>5097</v>
      </c>
      <c r="AD40">
        <v>70</v>
      </c>
      <c r="AE40">
        <v>80</v>
      </c>
      <c r="AF40">
        <v>75</v>
      </c>
      <c r="AG40">
        <v>2636</v>
      </c>
      <c r="AH40">
        <v>2460</v>
      </c>
      <c r="AI40">
        <v>5096</v>
      </c>
      <c r="AJ40">
        <v>79</v>
      </c>
      <c r="AK40">
        <v>79</v>
      </c>
      <c r="AL40">
        <v>79</v>
      </c>
      <c r="AM40">
        <v>2634</v>
      </c>
      <c r="AN40">
        <v>2460</v>
      </c>
      <c r="AO40">
        <v>5094</v>
      </c>
      <c r="AP40">
        <v>68</v>
      </c>
      <c r="AQ40">
        <v>73</v>
      </c>
      <c r="AR40">
        <v>70</v>
      </c>
      <c r="AS40">
        <v>2634</v>
      </c>
      <c r="AT40">
        <v>2460</v>
      </c>
      <c r="AU40">
        <v>5094</v>
      </c>
      <c r="AV40">
        <v>59</v>
      </c>
      <c r="AW40">
        <v>68</v>
      </c>
      <c r="AX40">
        <v>63</v>
      </c>
      <c r="AY40">
        <v>3909</v>
      </c>
      <c r="AZ40">
        <v>3640</v>
      </c>
      <c r="BA40">
        <v>7549</v>
      </c>
      <c r="BB40">
        <v>69</v>
      </c>
      <c r="BC40">
        <v>79</v>
      </c>
      <c r="BD40">
        <v>73</v>
      </c>
      <c r="BE40">
        <v>3909</v>
      </c>
      <c r="BF40">
        <v>3639</v>
      </c>
      <c r="BG40">
        <v>7548</v>
      </c>
      <c r="BH40">
        <v>78</v>
      </c>
      <c r="BI40">
        <v>78</v>
      </c>
      <c r="BJ40">
        <v>78</v>
      </c>
      <c r="BK40">
        <v>3907</v>
      </c>
      <c r="BL40">
        <v>3639</v>
      </c>
      <c r="BM40">
        <v>7546</v>
      </c>
      <c r="BN40">
        <v>66</v>
      </c>
      <c r="BO40">
        <v>72</v>
      </c>
      <c r="BP40">
        <v>68</v>
      </c>
      <c r="BQ40">
        <v>3907</v>
      </c>
      <c r="BR40">
        <v>3639</v>
      </c>
      <c r="BS40">
        <v>7546</v>
      </c>
      <c r="BT40">
        <v>57</v>
      </c>
      <c r="BU40">
        <v>66</v>
      </c>
      <c r="BV40">
        <v>61</v>
      </c>
      <c r="BZ40" s="145"/>
      <c r="CA40" s="145"/>
      <c r="CB40" s="145"/>
      <c r="CC40" s="145"/>
      <c r="CD40" s="145"/>
      <c r="CE40" s="145"/>
      <c r="CI40" s="145"/>
      <c r="CJ40" s="145"/>
      <c r="CK40" s="145"/>
      <c r="CL40" s="145"/>
      <c r="CM40" s="145"/>
      <c r="CN40" s="145"/>
      <c r="CR40" s="145"/>
      <c r="CS40" s="145"/>
      <c r="CT40" s="145"/>
      <c r="CU40" s="145"/>
      <c r="CV40" s="145"/>
      <c r="CW40" s="145"/>
      <c r="DA40" s="145"/>
      <c r="DB40" s="145"/>
      <c r="DC40" s="145"/>
      <c r="DD40" s="145"/>
      <c r="DE40" s="145"/>
      <c r="DF40" s="145"/>
    </row>
    <row r="41" spans="78:110" ht="12.75">
      <c r="BZ41" s="145"/>
      <c r="CA41" s="145"/>
      <c r="CB41" s="145"/>
      <c r="CC41" s="145"/>
      <c r="CD41" s="145"/>
      <c r="CE41" s="145"/>
      <c r="CI41" s="145"/>
      <c r="CJ41" s="145"/>
      <c r="CK41" s="145"/>
      <c r="CL41" s="145"/>
      <c r="CM41" s="145"/>
      <c r="CN41" s="145"/>
      <c r="CR41" s="145"/>
      <c r="CS41" s="145"/>
      <c r="CT41" s="145"/>
      <c r="CU41" s="145"/>
      <c r="CV41" s="145"/>
      <c r="CW41" s="145"/>
      <c r="DA41" s="145"/>
      <c r="DB41" s="145"/>
      <c r="DC41" s="145"/>
      <c r="DD41" s="145"/>
      <c r="DE41" s="145"/>
      <c r="DF41" s="145"/>
    </row>
    <row r="42" spans="78:110" ht="12.75">
      <c r="BZ42" s="145"/>
      <c r="CA42" s="145"/>
      <c r="CB42" s="145"/>
      <c r="CC42" s="145"/>
      <c r="CD42" s="145"/>
      <c r="CE42" s="145"/>
      <c r="CI42" s="145"/>
      <c r="CJ42" s="145"/>
      <c r="CK42" s="145"/>
      <c r="CL42" s="145"/>
      <c r="CM42" s="145"/>
      <c r="CN42" s="145"/>
      <c r="CR42" s="145"/>
      <c r="CS42" s="145"/>
      <c r="CT42" s="145"/>
      <c r="CU42" s="145"/>
      <c r="CV42" s="145"/>
      <c r="CW42" s="145"/>
      <c r="DA42" s="145"/>
      <c r="DB42" s="145"/>
      <c r="DC42" s="145"/>
      <c r="DD42" s="145"/>
      <c r="DE42" s="145"/>
      <c r="DF42" s="145"/>
    </row>
    <row r="43" spans="78:110" ht="12.75">
      <c r="BZ43" s="145"/>
      <c r="CA43" s="145"/>
      <c r="CB43" s="145"/>
      <c r="CC43" s="145"/>
      <c r="CD43" s="145"/>
      <c r="CE43" s="145"/>
      <c r="CI43" s="145"/>
      <c r="CJ43" s="145"/>
      <c r="CK43" s="145"/>
      <c r="CL43" s="145"/>
      <c r="CM43" s="145"/>
      <c r="CN43" s="145"/>
      <c r="CR43" s="145"/>
      <c r="CS43" s="145"/>
      <c r="CT43" s="145"/>
      <c r="CU43" s="145"/>
      <c r="CV43" s="145"/>
      <c r="CW43" s="145"/>
      <c r="DA43" s="145"/>
      <c r="DB43" s="145"/>
      <c r="DC43" s="145"/>
      <c r="DD43" s="145"/>
      <c r="DE43" s="145"/>
      <c r="DF43" s="145"/>
    </row>
    <row r="44" spans="78:110" ht="12.75">
      <c r="BZ44" s="145"/>
      <c r="CA44" s="145"/>
      <c r="CB44" s="145"/>
      <c r="CC44" s="145"/>
      <c r="CD44" s="145"/>
      <c r="CE44" s="145"/>
      <c r="CI44" s="145"/>
      <c r="CJ44" s="145"/>
      <c r="CK44" s="145"/>
      <c r="CL44" s="145"/>
      <c r="CM44" s="145"/>
      <c r="CN44" s="145"/>
      <c r="CR44" s="145"/>
      <c r="CS44" s="145"/>
      <c r="CT44" s="145"/>
      <c r="CU44" s="145"/>
      <c r="CV44" s="145"/>
      <c r="CW44" s="145"/>
      <c r="DA44" s="145"/>
      <c r="DB44" s="145"/>
      <c r="DC44" s="145"/>
      <c r="DD44" s="145"/>
      <c r="DE44" s="145"/>
      <c r="DF44" s="145"/>
    </row>
    <row r="51" spans="3:51" ht="12.75">
      <c r="C51" t="s">
        <v>865</v>
      </c>
      <c r="AA51" t="s">
        <v>869</v>
      </c>
      <c r="AY51" t="s">
        <v>58</v>
      </c>
    </row>
    <row r="52" spans="3:57" ht="12.75">
      <c r="C52" t="s">
        <v>859</v>
      </c>
      <c r="I52" t="s">
        <v>860</v>
      </c>
      <c r="AA52" t="s">
        <v>859</v>
      </c>
      <c r="AG52" t="s">
        <v>860</v>
      </c>
      <c r="AY52" t="s">
        <v>859</v>
      </c>
      <c r="BE52" t="s">
        <v>860</v>
      </c>
    </row>
    <row r="53" spans="3:57" ht="12.75">
      <c r="C53">
        <v>1</v>
      </c>
      <c r="I53">
        <v>1</v>
      </c>
      <c r="AA53">
        <v>1</v>
      </c>
      <c r="AG53">
        <v>1</v>
      </c>
      <c r="AY53">
        <v>1</v>
      </c>
      <c r="BE53">
        <v>1</v>
      </c>
    </row>
    <row r="54" spans="3:57" ht="12.75">
      <c r="C54" t="s">
        <v>863</v>
      </c>
      <c r="I54" t="s">
        <v>864</v>
      </c>
      <c r="AA54" t="s">
        <v>863</v>
      </c>
      <c r="AG54" t="s">
        <v>864</v>
      </c>
      <c r="AY54" t="s">
        <v>863</v>
      </c>
      <c r="BE54" t="s">
        <v>864</v>
      </c>
    </row>
    <row r="55" spans="3:60" ht="12.75">
      <c r="C55" t="s">
        <v>58</v>
      </c>
      <c r="F55">
        <v>1</v>
      </c>
      <c r="I55" t="s">
        <v>58</v>
      </c>
      <c r="L55">
        <v>1</v>
      </c>
      <c r="AA55" t="s">
        <v>58</v>
      </c>
      <c r="AD55">
        <v>1</v>
      </c>
      <c r="AG55" t="s">
        <v>58</v>
      </c>
      <c r="AJ55">
        <v>1</v>
      </c>
      <c r="AY55" t="s">
        <v>58</v>
      </c>
      <c r="BB55">
        <v>1</v>
      </c>
      <c r="BE55" t="s">
        <v>58</v>
      </c>
      <c r="BH55">
        <v>1</v>
      </c>
    </row>
    <row r="56" spans="3:60" ht="12.75">
      <c r="C56" t="s">
        <v>143</v>
      </c>
      <c r="F56" t="s">
        <v>143</v>
      </c>
      <c r="I56" t="s">
        <v>143</v>
      </c>
      <c r="L56" t="s">
        <v>143</v>
      </c>
      <c r="AA56" t="s">
        <v>143</v>
      </c>
      <c r="AD56" t="s">
        <v>143</v>
      </c>
      <c r="AG56" t="s">
        <v>143</v>
      </c>
      <c r="AJ56" t="s">
        <v>143</v>
      </c>
      <c r="AY56" t="s">
        <v>143</v>
      </c>
      <c r="BB56" t="s">
        <v>143</v>
      </c>
      <c r="BE56" t="s">
        <v>143</v>
      </c>
      <c r="BH56" t="s">
        <v>143</v>
      </c>
    </row>
    <row r="57" spans="3:62" ht="12.75">
      <c r="C57" t="s">
        <v>145</v>
      </c>
      <c r="D57" t="s">
        <v>146</v>
      </c>
      <c r="E57" t="s">
        <v>58</v>
      </c>
      <c r="F57" t="s">
        <v>145</v>
      </c>
      <c r="G57" t="s">
        <v>146</v>
      </c>
      <c r="H57" t="s">
        <v>58</v>
      </c>
      <c r="I57" t="s">
        <v>145</v>
      </c>
      <c r="J57" t="s">
        <v>146</v>
      </c>
      <c r="K57" t="s">
        <v>58</v>
      </c>
      <c r="L57" t="s">
        <v>145</v>
      </c>
      <c r="M57" t="s">
        <v>146</v>
      </c>
      <c r="N57" t="s">
        <v>58</v>
      </c>
      <c r="AA57" t="s">
        <v>145</v>
      </c>
      <c r="AB57" t="s">
        <v>146</v>
      </c>
      <c r="AC57" t="s">
        <v>58</v>
      </c>
      <c r="AD57" t="s">
        <v>145</v>
      </c>
      <c r="AE57" t="s">
        <v>146</v>
      </c>
      <c r="AF57" t="s">
        <v>58</v>
      </c>
      <c r="AG57" t="s">
        <v>145</v>
      </c>
      <c r="AH57" t="s">
        <v>146</v>
      </c>
      <c r="AI57" t="s">
        <v>58</v>
      </c>
      <c r="AJ57" t="s">
        <v>145</v>
      </c>
      <c r="AK57" t="s">
        <v>146</v>
      </c>
      <c r="AL57" t="s">
        <v>58</v>
      </c>
      <c r="AY57" t="s">
        <v>145</v>
      </c>
      <c r="AZ57" t="s">
        <v>146</v>
      </c>
      <c r="BA57" t="s">
        <v>58</v>
      </c>
      <c r="BB57" t="s">
        <v>145</v>
      </c>
      <c r="BC57" t="s">
        <v>146</v>
      </c>
      <c r="BD57" t="s">
        <v>58</v>
      </c>
      <c r="BE57" t="s">
        <v>145</v>
      </c>
      <c r="BF57" t="s">
        <v>146</v>
      </c>
      <c r="BG57" t="s">
        <v>58</v>
      </c>
      <c r="BH57" t="s">
        <v>145</v>
      </c>
      <c r="BI57" t="s">
        <v>146</v>
      </c>
      <c r="BJ57" t="s">
        <v>58</v>
      </c>
    </row>
    <row r="58" spans="3:62" ht="12.75">
      <c r="C58" t="s">
        <v>157</v>
      </c>
      <c r="D58" t="s">
        <v>157</v>
      </c>
      <c r="E58" t="s">
        <v>157</v>
      </c>
      <c r="F58" t="s">
        <v>157</v>
      </c>
      <c r="G58" t="s">
        <v>157</v>
      </c>
      <c r="H58" t="s">
        <v>157</v>
      </c>
      <c r="I58" t="s">
        <v>157</v>
      </c>
      <c r="J58" t="s">
        <v>157</v>
      </c>
      <c r="K58" t="s">
        <v>157</v>
      </c>
      <c r="L58" t="s">
        <v>157</v>
      </c>
      <c r="M58" t="s">
        <v>157</v>
      </c>
      <c r="N58" t="s">
        <v>157</v>
      </c>
      <c r="AA58" t="s">
        <v>157</v>
      </c>
      <c r="AB58" t="s">
        <v>157</v>
      </c>
      <c r="AC58" t="s">
        <v>157</v>
      </c>
      <c r="AD58" t="s">
        <v>157</v>
      </c>
      <c r="AE58" t="s">
        <v>157</v>
      </c>
      <c r="AF58" t="s">
        <v>157</v>
      </c>
      <c r="AG58" t="s">
        <v>157</v>
      </c>
      <c r="AH58" t="s">
        <v>157</v>
      </c>
      <c r="AI58" t="s">
        <v>157</v>
      </c>
      <c r="AJ58" t="s">
        <v>157</v>
      </c>
      <c r="AK58" t="s">
        <v>157</v>
      </c>
      <c r="AL58" t="s">
        <v>157</v>
      </c>
      <c r="AY58" t="s">
        <v>157</v>
      </c>
      <c r="AZ58" t="s">
        <v>157</v>
      </c>
      <c r="BA58" t="s">
        <v>157</v>
      </c>
      <c r="BB58" t="s">
        <v>157</v>
      </c>
      <c r="BC58" t="s">
        <v>157</v>
      </c>
      <c r="BD58" t="s">
        <v>157</v>
      </c>
      <c r="BE58" t="s">
        <v>157</v>
      </c>
      <c r="BF58" t="s">
        <v>157</v>
      </c>
      <c r="BG58" t="s">
        <v>157</v>
      </c>
      <c r="BH58" t="s">
        <v>157</v>
      </c>
      <c r="BI58" t="s">
        <v>157</v>
      </c>
      <c r="BJ58" t="s">
        <v>157</v>
      </c>
    </row>
    <row r="59" spans="1:62" ht="12.75">
      <c r="A59" t="s">
        <v>853</v>
      </c>
      <c r="B59" s="88" t="s">
        <v>881</v>
      </c>
      <c r="C59">
        <v>49175</v>
      </c>
      <c r="D59">
        <v>47362</v>
      </c>
      <c r="E59">
        <v>96537</v>
      </c>
      <c r="F59">
        <v>78</v>
      </c>
      <c r="G59">
        <v>83</v>
      </c>
      <c r="H59">
        <v>80</v>
      </c>
      <c r="I59">
        <v>49303</v>
      </c>
      <c r="J59">
        <v>47345</v>
      </c>
      <c r="K59">
        <v>96648</v>
      </c>
      <c r="L59">
        <v>77</v>
      </c>
      <c r="M59">
        <v>74</v>
      </c>
      <c r="N59">
        <v>76</v>
      </c>
      <c r="AA59">
        <v>220322</v>
      </c>
      <c r="AB59">
        <v>211690</v>
      </c>
      <c r="AC59">
        <v>432012</v>
      </c>
      <c r="AD59">
        <v>83</v>
      </c>
      <c r="AE59">
        <v>87</v>
      </c>
      <c r="AF59">
        <v>85</v>
      </c>
      <c r="AG59">
        <v>221316</v>
      </c>
      <c r="AH59">
        <v>211638</v>
      </c>
      <c r="AI59">
        <v>432954</v>
      </c>
      <c r="AJ59">
        <v>85</v>
      </c>
      <c r="AK59">
        <v>84</v>
      </c>
      <c r="AL59">
        <v>84</v>
      </c>
      <c r="AY59">
        <v>269497</v>
      </c>
      <c r="AZ59">
        <v>259052</v>
      </c>
      <c r="BA59">
        <v>528549</v>
      </c>
      <c r="BB59">
        <v>82</v>
      </c>
      <c r="BC59">
        <v>86</v>
      </c>
      <c r="BD59">
        <v>84</v>
      </c>
      <c r="BE59">
        <v>270619</v>
      </c>
      <c r="BF59">
        <v>258983</v>
      </c>
      <c r="BG59">
        <v>529602</v>
      </c>
      <c r="BH59">
        <v>83</v>
      </c>
      <c r="BI59">
        <v>82</v>
      </c>
      <c r="BJ59">
        <v>83</v>
      </c>
    </row>
    <row r="60" spans="2:62" ht="12.75">
      <c r="B60" t="s">
        <v>7</v>
      </c>
      <c r="C60">
        <v>34912</v>
      </c>
      <c r="D60">
        <v>33743</v>
      </c>
      <c r="E60">
        <v>68655</v>
      </c>
      <c r="F60">
        <v>75</v>
      </c>
      <c r="G60">
        <v>81</v>
      </c>
      <c r="H60">
        <v>78</v>
      </c>
      <c r="I60">
        <v>34955</v>
      </c>
      <c r="J60">
        <v>33738</v>
      </c>
      <c r="K60">
        <v>68693</v>
      </c>
      <c r="L60">
        <v>75</v>
      </c>
      <c r="M60">
        <v>72</v>
      </c>
      <c r="N60">
        <v>74</v>
      </c>
      <c r="AA60">
        <v>181761</v>
      </c>
      <c r="AB60">
        <v>174213</v>
      </c>
      <c r="AC60">
        <v>355974</v>
      </c>
      <c r="AD60">
        <v>82</v>
      </c>
      <c r="AE60">
        <v>86</v>
      </c>
      <c r="AF60">
        <v>84</v>
      </c>
      <c r="AG60">
        <v>182289</v>
      </c>
      <c r="AH60">
        <v>174090</v>
      </c>
      <c r="AI60">
        <v>356379</v>
      </c>
      <c r="AJ60">
        <v>84</v>
      </c>
      <c r="AK60">
        <v>84</v>
      </c>
      <c r="AL60">
        <v>84</v>
      </c>
      <c r="AY60">
        <v>216673</v>
      </c>
      <c r="AZ60">
        <v>207956</v>
      </c>
      <c r="BA60">
        <v>424629</v>
      </c>
      <c r="BB60">
        <v>81</v>
      </c>
      <c r="BC60">
        <v>85</v>
      </c>
      <c r="BD60">
        <v>83</v>
      </c>
      <c r="BE60">
        <v>217244</v>
      </c>
      <c r="BF60">
        <v>207828</v>
      </c>
      <c r="BG60">
        <v>425072</v>
      </c>
      <c r="BH60">
        <v>83</v>
      </c>
      <c r="BI60">
        <v>82</v>
      </c>
      <c r="BJ60">
        <v>82</v>
      </c>
    </row>
    <row r="61" spans="2:62" ht="12.75">
      <c r="B61" t="s">
        <v>59</v>
      </c>
      <c r="C61">
        <v>32942</v>
      </c>
      <c r="D61">
        <v>31834</v>
      </c>
      <c r="E61">
        <v>64776</v>
      </c>
      <c r="F61">
        <v>75</v>
      </c>
      <c r="G61">
        <v>81</v>
      </c>
      <c r="H61">
        <v>78</v>
      </c>
      <c r="I61">
        <v>32977</v>
      </c>
      <c r="J61">
        <v>31817</v>
      </c>
      <c r="K61">
        <v>64794</v>
      </c>
      <c r="L61">
        <v>75</v>
      </c>
      <c r="M61">
        <v>72</v>
      </c>
      <c r="N61">
        <v>73</v>
      </c>
      <c r="AA61">
        <v>174152</v>
      </c>
      <c r="AB61">
        <v>166528</v>
      </c>
      <c r="AC61">
        <v>340680</v>
      </c>
      <c r="AD61">
        <v>82</v>
      </c>
      <c r="AE61">
        <v>86</v>
      </c>
      <c r="AF61">
        <v>84</v>
      </c>
      <c r="AG61">
        <v>174455</v>
      </c>
      <c r="AH61">
        <v>166369</v>
      </c>
      <c r="AI61">
        <v>340824</v>
      </c>
      <c r="AJ61">
        <v>84</v>
      </c>
      <c r="AK61">
        <v>83</v>
      </c>
      <c r="AL61">
        <v>84</v>
      </c>
      <c r="AY61">
        <v>207094</v>
      </c>
      <c r="AZ61">
        <v>198362</v>
      </c>
      <c r="BA61">
        <v>405456</v>
      </c>
      <c r="BB61">
        <v>81</v>
      </c>
      <c r="BC61">
        <v>85</v>
      </c>
      <c r="BD61">
        <v>83</v>
      </c>
      <c r="BE61">
        <v>207432</v>
      </c>
      <c r="BF61">
        <v>198186</v>
      </c>
      <c r="BG61">
        <v>405618</v>
      </c>
      <c r="BH61">
        <v>83</v>
      </c>
      <c r="BI61">
        <v>82</v>
      </c>
      <c r="BJ61">
        <v>82</v>
      </c>
    </row>
    <row r="62" spans="2:62" ht="12.75">
      <c r="B62" t="s">
        <v>60</v>
      </c>
      <c r="C62">
        <v>139</v>
      </c>
      <c r="D62">
        <v>149</v>
      </c>
      <c r="E62">
        <v>288</v>
      </c>
      <c r="F62">
        <v>78</v>
      </c>
      <c r="G62">
        <v>88</v>
      </c>
      <c r="H62">
        <v>83</v>
      </c>
      <c r="I62">
        <v>140</v>
      </c>
      <c r="J62">
        <v>149</v>
      </c>
      <c r="K62">
        <v>289</v>
      </c>
      <c r="L62">
        <v>81</v>
      </c>
      <c r="M62">
        <v>78</v>
      </c>
      <c r="N62">
        <v>79</v>
      </c>
      <c r="AA62">
        <v>663</v>
      </c>
      <c r="AB62">
        <v>735</v>
      </c>
      <c r="AC62">
        <v>1398</v>
      </c>
      <c r="AD62">
        <v>85</v>
      </c>
      <c r="AE62">
        <v>91</v>
      </c>
      <c r="AF62">
        <v>88</v>
      </c>
      <c r="AG62">
        <v>666</v>
      </c>
      <c r="AH62">
        <v>737</v>
      </c>
      <c r="AI62">
        <v>1403</v>
      </c>
      <c r="AJ62">
        <v>90</v>
      </c>
      <c r="AK62">
        <v>89</v>
      </c>
      <c r="AL62">
        <v>90</v>
      </c>
      <c r="AY62">
        <v>802</v>
      </c>
      <c r="AZ62">
        <v>884</v>
      </c>
      <c r="BA62">
        <v>1686</v>
      </c>
      <c r="BB62">
        <v>84</v>
      </c>
      <c r="BC62">
        <v>91</v>
      </c>
      <c r="BD62">
        <v>88</v>
      </c>
      <c r="BE62">
        <v>806</v>
      </c>
      <c r="BF62">
        <v>886</v>
      </c>
      <c r="BG62">
        <v>1692</v>
      </c>
      <c r="BH62">
        <v>89</v>
      </c>
      <c r="BI62">
        <v>87</v>
      </c>
      <c r="BJ62">
        <v>88</v>
      </c>
    </row>
    <row r="63" spans="2:62" ht="12.75">
      <c r="B63" t="s">
        <v>61</v>
      </c>
      <c r="C63">
        <v>116</v>
      </c>
      <c r="D63">
        <v>103</v>
      </c>
      <c r="E63">
        <v>219</v>
      </c>
      <c r="F63">
        <v>67</v>
      </c>
      <c r="G63">
        <v>76</v>
      </c>
      <c r="H63">
        <v>71</v>
      </c>
      <c r="I63">
        <v>113</v>
      </c>
      <c r="J63">
        <v>103</v>
      </c>
      <c r="K63">
        <v>216</v>
      </c>
      <c r="L63">
        <v>70</v>
      </c>
      <c r="M63">
        <v>64</v>
      </c>
      <c r="N63">
        <v>67</v>
      </c>
      <c r="AA63">
        <v>46</v>
      </c>
      <c r="AB63">
        <v>55</v>
      </c>
      <c r="AC63">
        <v>101</v>
      </c>
      <c r="AD63">
        <v>67</v>
      </c>
      <c r="AE63">
        <v>71</v>
      </c>
      <c r="AF63">
        <v>69</v>
      </c>
      <c r="AG63">
        <v>46</v>
      </c>
      <c r="AH63">
        <v>54</v>
      </c>
      <c r="AI63">
        <v>100</v>
      </c>
      <c r="AJ63">
        <v>63</v>
      </c>
      <c r="AK63">
        <v>63</v>
      </c>
      <c r="AL63">
        <v>63</v>
      </c>
      <c r="AY63">
        <v>162</v>
      </c>
      <c r="AZ63">
        <v>158</v>
      </c>
      <c r="BA63">
        <v>320</v>
      </c>
      <c r="BB63">
        <v>67</v>
      </c>
      <c r="BC63">
        <v>74</v>
      </c>
      <c r="BD63">
        <v>71</v>
      </c>
      <c r="BE63">
        <v>159</v>
      </c>
      <c r="BF63">
        <v>157</v>
      </c>
      <c r="BG63">
        <v>316</v>
      </c>
      <c r="BH63">
        <v>68</v>
      </c>
      <c r="BI63">
        <v>64</v>
      </c>
      <c r="BJ63">
        <v>66</v>
      </c>
    </row>
    <row r="64" spans="2:62" ht="12.75">
      <c r="B64" t="s">
        <v>114</v>
      </c>
      <c r="C64">
        <v>196</v>
      </c>
      <c r="D64">
        <v>220</v>
      </c>
      <c r="E64">
        <v>416</v>
      </c>
      <c r="F64">
        <v>68</v>
      </c>
      <c r="G64">
        <v>73</v>
      </c>
      <c r="H64">
        <v>71</v>
      </c>
      <c r="I64">
        <v>192</v>
      </c>
      <c r="J64">
        <v>218</v>
      </c>
      <c r="K64">
        <v>410</v>
      </c>
      <c r="L64">
        <v>62</v>
      </c>
      <c r="M64">
        <v>58</v>
      </c>
      <c r="N64">
        <v>60</v>
      </c>
      <c r="AA64">
        <v>271</v>
      </c>
      <c r="AB64">
        <v>298</v>
      </c>
      <c r="AC64">
        <v>569</v>
      </c>
      <c r="AD64">
        <v>57</v>
      </c>
      <c r="AE64">
        <v>63</v>
      </c>
      <c r="AF64">
        <v>60</v>
      </c>
      <c r="AG64">
        <v>245</v>
      </c>
      <c r="AH64">
        <v>279</v>
      </c>
      <c r="AI64">
        <v>524</v>
      </c>
      <c r="AJ64">
        <v>56</v>
      </c>
      <c r="AK64">
        <v>56</v>
      </c>
      <c r="AL64">
        <v>56</v>
      </c>
      <c r="AY64">
        <v>467</v>
      </c>
      <c r="AZ64">
        <v>518</v>
      </c>
      <c r="BA64">
        <v>985</v>
      </c>
      <c r="BB64">
        <v>62</v>
      </c>
      <c r="BC64">
        <v>67</v>
      </c>
      <c r="BD64">
        <v>65</v>
      </c>
      <c r="BE64">
        <v>437</v>
      </c>
      <c r="BF64">
        <v>497</v>
      </c>
      <c r="BG64">
        <v>934</v>
      </c>
      <c r="BH64">
        <v>59</v>
      </c>
      <c r="BI64">
        <v>57</v>
      </c>
      <c r="BJ64">
        <v>58</v>
      </c>
    </row>
    <row r="65" spans="2:62" ht="12.75">
      <c r="B65" t="s">
        <v>107</v>
      </c>
      <c r="C65">
        <v>1519</v>
      </c>
      <c r="D65">
        <v>1437</v>
      </c>
      <c r="E65">
        <v>2956</v>
      </c>
      <c r="F65">
        <v>84</v>
      </c>
      <c r="G65">
        <v>87</v>
      </c>
      <c r="H65">
        <v>85</v>
      </c>
      <c r="I65">
        <v>1533</v>
      </c>
      <c r="J65">
        <v>1451</v>
      </c>
      <c r="K65">
        <v>2984</v>
      </c>
      <c r="L65">
        <v>82</v>
      </c>
      <c r="M65">
        <v>79</v>
      </c>
      <c r="N65">
        <v>81</v>
      </c>
      <c r="AA65">
        <v>6629</v>
      </c>
      <c r="AB65">
        <v>6597</v>
      </c>
      <c r="AC65">
        <v>13226</v>
      </c>
      <c r="AD65">
        <v>85</v>
      </c>
      <c r="AE65">
        <v>89</v>
      </c>
      <c r="AF65">
        <v>87</v>
      </c>
      <c r="AG65">
        <v>6877</v>
      </c>
      <c r="AH65">
        <v>6651</v>
      </c>
      <c r="AI65">
        <v>13528</v>
      </c>
      <c r="AJ65">
        <v>89</v>
      </c>
      <c r="AK65">
        <v>87</v>
      </c>
      <c r="AL65">
        <v>88</v>
      </c>
      <c r="AY65">
        <v>8148</v>
      </c>
      <c r="AZ65">
        <v>8034</v>
      </c>
      <c r="BA65">
        <v>16182</v>
      </c>
      <c r="BB65">
        <v>85</v>
      </c>
      <c r="BC65">
        <v>89</v>
      </c>
      <c r="BD65">
        <v>87</v>
      </c>
      <c r="BE65">
        <v>8410</v>
      </c>
      <c r="BF65">
        <v>8102</v>
      </c>
      <c r="BG65">
        <v>16512</v>
      </c>
      <c r="BH65">
        <v>88</v>
      </c>
      <c r="BI65">
        <v>86</v>
      </c>
      <c r="BJ65">
        <v>87</v>
      </c>
    </row>
    <row r="66" spans="2:62" ht="12.75">
      <c r="B66" t="s">
        <v>12</v>
      </c>
      <c r="C66">
        <v>2894</v>
      </c>
      <c r="D66">
        <v>2783</v>
      </c>
      <c r="E66">
        <v>5677</v>
      </c>
      <c r="F66">
        <v>80</v>
      </c>
      <c r="G66">
        <v>84</v>
      </c>
      <c r="H66">
        <v>82</v>
      </c>
      <c r="I66">
        <v>2906</v>
      </c>
      <c r="J66">
        <v>2780</v>
      </c>
      <c r="K66">
        <v>5686</v>
      </c>
      <c r="L66">
        <v>78</v>
      </c>
      <c r="M66">
        <v>76</v>
      </c>
      <c r="N66">
        <v>77</v>
      </c>
      <c r="AA66">
        <v>7916</v>
      </c>
      <c r="AB66">
        <v>7739</v>
      </c>
      <c r="AC66">
        <v>15655</v>
      </c>
      <c r="AD66">
        <v>84</v>
      </c>
      <c r="AE66">
        <v>88</v>
      </c>
      <c r="AF66">
        <v>86</v>
      </c>
      <c r="AG66">
        <v>7976</v>
      </c>
      <c r="AH66">
        <v>7729</v>
      </c>
      <c r="AI66">
        <v>15705</v>
      </c>
      <c r="AJ66">
        <v>85</v>
      </c>
      <c r="AK66">
        <v>85</v>
      </c>
      <c r="AL66">
        <v>85</v>
      </c>
      <c r="AY66">
        <v>10810</v>
      </c>
      <c r="AZ66">
        <v>10522</v>
      </c>
      <c r="BA66">
        <v>21332</v>
      </c>
      <c r="BB66">
        <v>83</v>
      </c>
      <c r="BC66">
        <v>87</v>
      </c>
      <c r="BD66">
        <v>85</v>
      </c>
      <c r="BE66">
        <v>10882</v>
      </c>
      <c r="BF66">
        <v>10509</v>
      </c>
      <c r="BG66">
        <v>21391</v>
      </c>
      <c r="BH66">
        <v>83</v>
      </c>
      <c r="BI66">
        <v>83</v>
      </c>
      <c r="BJ66">
        <v>83</v>
      </c>
    </row>
    <row r="67" spans="2:62" ht="12.75">
      <c r="B67" t="s">
        <v>62</v>
      </c>
      <c r="C67">
        <v>1213</v>
      </c>
      <c r="D67">
        <v>1145</v>
      </c>
      <c r="E67">
        <v>2358</v>
      </c>
      <c r="F67">
        <v>78</v>
      </c>
      <c r="G67">
        <v>83</v>
      </c>
      <c r="H67">
        <v>80</v>
      </c>
      <c r="I67">
        <v>1212</v>
      </c>
      <c r="J67">
        <v>1143</v>
      </c>
      <c r="K67">
        <v>2355</v>
      </c>
      <c r="L67">
        <v>76</v>
      </c>
      <c r="M67">
        <v>75</v>
      </c>
      <c r="N67">
        <v>75</v>
      </c>
      <c r="AA67">
        <v>2407</v>
      </c>
      <c r="AB67">
        <v>2314</v>
      </c>
      <c r="AC67">
        <v>4721</v>
      </c>
      <c r="AD67">
        <v>83</v>
      </c>
      <c r="AE67">
        <v>86</v>
      </c>
      <c r="AF67">
        <v>85</v>
      </c>
      <c r="AG67">
        <v>2410</v>
      </c>
      <c r="AH67">
        <v>2310</v>
      </c>
      <c r="AI67">
        <v>4720</v>
      </c>
      <c r="AJ67">
        <v>82</v>
      </c>
      <c r="AK67">
        <v>81</v>
      </c>
      <c r="AL67">
        <v>82</v>
      </c>
      <c r="AY67">
        <v>3620</v>
      </c>
      <c r="AZ67">
        <v>3459</v>
      </c>
      <c r="BA67">
        <v>7079</v>
      </c>
      <c r="BB67">
        <v>81</v>
      </c>
      <c r="BC67">
        <v>85</v>
      </c>
      <c r="BD67">
        <v>83</v>
      </c>
      <c r="BE67">
        <v>3622</v>
      </c>
      <c r="BF67">
        <v>3453</v>
      </c>
      <c r="BG67">
        <v>7075</v>
      </c>
      <c r="BH67">
        <v>80</v>
      </c>
      <c r="BI67">
        <v>79</v>
      </c>
      <c r="BJ67">
        <v>80</v>
      </c>
    </row>
    <row r="68" spans="2:62" ht="12.75">
      <c r="B68" t="s">
        <v>63</v>
      </c>
      <c r="C68">
        <v>334</v>
      </c>
      <c r="D68">
        <v>322</v>
      </c>
      <c r="E68">
        <v>656</v>
      </c>
      <c r="F68">
        <v>79</v>
      </c>
      <c r="G68">
        <v>86</v>
      </c>
      <c r="H68">
        <v>82</v>
      </c>
      <c r="I68">
        <v>334</v>
      </c>
      <c r="J68">
        <v>320</v>
      </c>
      <c r="K68">
        <v>654</v>
      </c>
      <c r="L68">
        <v>77</v>
      </c>
      <c r="M68">
        <v>79</v>
      </c>
      <c r="N68">
        <v>78</v>
      </c>
      <c r="AA68">
        <v>815</v>
      </c>
      <c r="AB68">
        <v>835</v>
      </c>
      <c r="AC68">
        <v>1650</v>
      </c>
      <c r="AD68">
        <v>84</v>
      </c>
      <c r="AE68">
        <v>88</v>
      </c>
      <c r="AF68">
        <v>86</v>
      </c>
      <c r="AG68">
        <v>822</v>
      </c>
      <c r="AH68">
        <v>834</v>
      </c>
      <c r="AI68">
        <v>1656</v>
      </c>
      <c r="AJ68">
        <v>85</v>
      </c>
      <c r="AK68">
        <v>84</v>
      </c>
      <c r="AL68">
        <v>85</v>
      </c>
      <c r="AY68">
        <v>1149</v>
      </c>
      <c r="AZ68">
        <v>1157</v>
      </c>
      <c r="BA68">
        <v>2306</v>
      </c>
      <c r="BB68">
        <v>83</v>
      </c>
      <c r="BC68">
        <v>87</v>
      </c>
      <c r="BD68">
        <v>85</v>
      </c>
      <c r="BE68">
        <v>1156</v>
      </c>
      <c r="BF68">
        <v>1154</v>
      </c>
      <c r="BG68">
        <v>2310</v>
      </c>
      <c r="BH68">
        <v>83</v>
      </c>
      <c r="BI68">
        <v>83</v>
      </c>
      <c r="BJ68">
        <v>83</v>
      </c>
    </row>
    <row r="69" spans="2:62" ht="12.75">
      <c r="B69" t="s">
        <v>64</v>
      </c>
      <c r="C69">
        <v>437</v>
      </c>
      <c r="D69">
        <v>415</v>
      </c>
      <c r="E69">
        <v>852</v>
      </c>
      <c r="F69">
        <v>82</v>
      </c>
      <c r="G69">
        <v>84</v>
      </c>
      <c r="H69">
        <v>83</v>
      </c>
      <c r="I69">
        <v>440</v>
      </c>
      <c r="J69">
        <v>417</v>
      </c>
      <c r="K69">
        <v>857</v>
      </c>
      <c r="L69">
        <v>81</v>
      </c>
      <c r="M69">
        <v>78</v>
      </c>
      <c r="N69">
        <v>80</v>
      </c>
      <c r="AA69">
        <v>1877</v>
      </c>
      <c r="AB69">
        <v>1786</v>
      </c>
      <c r="AC69">
        <v>3663</v>
      </c>
      <c r="AD69">
        <v>84</v>
      </c>
      <c r="AE69">
        <v>90</v>
      </c>
      <c r="AF69">
        <v>87</v>
      </c>
      <c r="AG69">
        <v>1893</v>
      </c>
      <c r="AH69">
        <v>1786</v>
      </c>
      <c r="AI69">
        <v>3679</v>
      </c>
      <c r="AJ69">
        <v>88</v>
      </c>
      <c r="AK69">
        <v>88</v>
      </c>
      <c r="AL69">
        <v>88</v>
      </c>
      <c r="AY69">
        <v>2314</v>
      </c>
      <c r="AZ69">
        <v>2201</v>
      </c>
      <c r="BA69">
        <v>4515</v>
      </c>
      <c r="BB69">
        <v>84</v>
      </c>
      <c r="BC69">
        <v>89</v>
      </c>
      <c r="BD69">
        <v>86</v>
      </c>
      <c r="BE69">
        <v>2333</v>
      </c>
      <c r="BF69">
        <v>2203</v>
      </c>
      <c r="BG69">
        <v>4536</v>
      </c>
      <c r="BH69">
        <v>87</v>
      </c>
      <c r="BI69">
        <v>87</v>
      </c>
      <c r="BJ69">
        <v>87</v>
      </c>
    </row>
    <row r="70" spans="2:62" ht="12.75">
      <c r="B70" t="s">
        <v>108</v>
      </c>
      <c r="C70">
        <v>910</v>
      </c>
      <c r="D70">
        <v>901</v>
      </c>
      <c r="E70">
        <v>1811</v>
      </c>
      <c r="F70">
        <v>83</v>
      </c>
      <c r="G70">
        <v>84</v>
      </c>
      <c r="H70">
        <v>84</v>
      </c>
      <c r="I70">
        <v>920</v>
      </c>
      <c r="J70">
        <v>900</v>
      </c>
      <c r="K70">
        <v>1820</v>
      </c>
      <c r="L70">
        <v>80</v>
      </c>
      <c r="M70">
        <v>75</v>
      </c>
      <c r="N70">
        <v>77</v>
      </c>
      <c r="AA70">
        <v>2817</v>
      </c>
      <c r="AB70">
        <v>2804</v>
      </c>
      <c r="AC70">
        <v>5621</v>
      </c>
      <c r="AD70">
        <v>84</v>
      </c>
      <c r="AE70">
        <v>90</v>
      </c>
      <c r="AF70">
        <v>87</v>
      </c>
      <c r="AG70">
        <v>2851</v>
      </c>
      <c r="AH70">
        <v>2799</v>
      </c>
      <c r="AI70">
        <v>5650</v>
      </c>
      <c r="AJ70">
        <v>87</v>
      </c>
      <c r="AK70">
        <v>86</v>
      </c>
      <c r="AL70">
        <v>86</v>
      </c>
      <c r="AY70">
        <v>3727</v>
      </c>
      <c r="AZ70">
        <v>3705</v>
      </c>
      <c r="BA70">
        <v>7432</v>
      </c>
      <c r="BB70">
        <v>84</v>
      </c>
      <c r="BC70">
        <v>88</v>
      </c>
      <c r="BD70">
        <v>86</v>
      </c>
      <c r="BE70">
        <v>3771</v>
      </c>
      <c r="BF70">
        <v>3699</v>
      </c>
      <c r="BG70">
        <v>7470</v>
      </c>
      <c r="BH70">
        <v>85</v>
      </c>
      <c r="BI70">
        <v>83</v>
      </c>
      <c r="BJ70">
        <v>84</v>
      </c>
    </row>
    <row r="71" spans="2:62" ht="12.75">
      <c r="B71" t="s">
        <v>17</v>
      </c>
      <c r="C71">
        <v>5226</v>
      </c>
      <c r="D71">
        <v>4851</v>
      </c>
      <c r="E71">
        <v>10077</v>
      </c>
      <c r="F71">
        <v>85</v>
      </c>
      <c r="G71">
        <v>87</v>
      </c>
      <c r="H71">
        <v>86</v>
      </c>
      <c r="I71">
        <v>5269</v>
      </c>
      <c r="J71">
        <v>4844</v>
      </c>
      <c r="K71">
        <v>10113</v>
      </c>
      <c r="L71">
        <v>84</v>
      </c>
      <c r="M71">
        <v>79</v>
      </c>
      <c r="N71">
        <v>82</v>
      </c>
      <c r="AA71">
        <v>18505</v>
      </c>
      <c r="AB71">
        <v>17821</v>
      </c>
      <c r="AC71">
        <v>36326</v>
      </c>
      <c r="AD71">
        <v>87</v>
      </c>
      <c r="AE71">
        <v>90</v>
      </c>
      <c r="AF71">
        <v>88</v>
      </c>
      <c r="AG71">
        <v>18806</v>
      </c>
      <c r="AH71">
        <v>17902</v>
      </c>
      <c r="AI71">
        <v>36708</v>
      </c>
      <c r="AJ71">
        <v>88</v>
      </c>
      <c r="AK71">
        <v>86</v>
      </c>
      <c r="AL71">
        <v>87</v>
      </c>
      <c r="AY71">
        <v>23731</v>
      </c>
      <c r="AZ71">
        <v>22672</v>
      </c>
      <c r="BA71">
        <v>46403</v>
      </c>
      <c r="BB71">
        <v>86</v>
      </c>
      <c r="BC71">
        <v>89</v>
      </c>
      <c r="BD71">
        <v>88</v>
      </c>
      <c r="BE71">
        <v>24075</v>
      </c>
      <c r="BF71">
        <v>22746</v>
      </c>
      <c r="BG71">
        <v>46821</v>
      </c>
      <c r="BH71">
        <v>87</v>
      </c>
      <c r="BI71">
        <v>85</v>
      </c>
      <c r="BJ71">
        <v>86</v>
      </c>
    </row>
    <row r="72" spans="2:62" ht="12.75">
      <c r="B72" t="s">
        <v>65</v>
      </c>
      <c r="C72">
        <v>655</v>
      </c>
      <c r="D72">
        <v>626</v>
      </c>
      <c r="E72">
        <v>1281</v>
      </c>
      <c r="F72">
        <v>85</v>
      </c>
      <c r="G72">
        <v>87</v>
      </c>
      <c r="H72">
        <v>86</v>
      </c>
      <c r="I72">
        <v>657</v>
      </c>
      <c r="J72">
        <v>629</v>
      </c>
      <c r="K72">
        <v>1286</v>
      </c>
      <c r="L72">
        <v>85</v>
      </c>
      <c r="M72">
        <v>81</v>
      </c>
      <c r="N72">
        <v>83</v>
      </c>
      <c r="AA72">
        <v>5954</v>
      </c>
      <c r="AB72">
        <v>5582</v>
      </c>
      <c r="AC72">
        <v>11536</v>
      </c>
      <c r="AD72">
        <v>88</v>
      </c>
      <c r="AE72">
        <v>90</v>
      </c>
      <c r="AF72">
        <v>89</v>
      </c>
      <c r="AG72">
        <v>6058</v>
      </c>
      <c r="AH72">
        <v>5619</v>
      </c>
      <c r="AI72">
        <v>11677</v>
      </c>
      <c r="AJ72">
        <v>91</v>
      </c>
      <c r="AK72">
        <v>89</v>
      </c>
      <c r="AL72">
        <v>90</v>
      </c>
      <c r="AY72">
        <v>6609</v>
      </c>
      <c r="AZ72">
        <v>6208</v>
      </c>
      <c r="BA72">
        <v>12817</v>
      </c>
      <c r="BB72">
        <v>88</v>
      </c>
      <c r="BC72">
        <v>90</v>
      </c>
      <c r="BD72">
        <v>89</v>
      </c>
      <c r="BE72">
        <v>6715</v>
      </c>
      <c r="BF72">
        <v>6248</v>
      </c>
      <c r="BG72">
        <v>12963</v>
      </c>
      <c r="BH72">
        <v>90</v>
      </c>
      <c r="BI72">
        <v>88</v>
      </c>
      <c r="BJ72">
        <v>89</v>
      </c>
    </row>
    <row r="73" spans="2:62" ht="12.75">
      <c r="B73" t="s">
        <v>66</v>
      </c>
      <c r="C73">
        <v>2674</v>
      </c>
      <c r="D73">
        <v>2397</v>
      </c>
      <c r="E73">
        <v>5071</v>
      </c>
      <c r="F73">
        <v>83</v>
      </c>
      <c r="G73">
        <v>86</v>
      </c>
      <c r="H73">
        <v>84</v>
      </c>
      <c r="I73">
        <v>2700</v>
      </c>
      <c r="J73">
        <v>2392</v>
      </c>
      <c r="K73">
        <v>5092</v>
      </c>
      <c r="L73">
        <v>82</v>
      </c>
      <c r="M73">
        <v>77</v>
      </c>
      <c r="N73">
        <v>79</v>
      </c>
      <c r="AA73">
        <v>7414</v>
      </c>
      <c r="AB73">
        <v>7262</v>
      </c>
      <c r="AC73">
        <v>14676</v>
      </c>
      <c r="AD73">
        <v>85</v>
      </c>
      <c r="AE73">
        <v>88</v>
      </c>
      <c r="AF73">
        <v>87</v>
      </c>
      <c r="AG73">
        <v>7472</v>
      </c>
      <c r="AH73">
        <v>7256</v>
      </c>
      <c r="AI73">
        <v>14728</v>
      </c>
      <c r="AJ73">
        <v>85</v>
      </c>
      <c r="AK73">
        <v>82</v>
      </c>
      <c r="AL73">
        <v>84</v>
      </c>
      <c r="AY73">
        <v>10088</v>
      </c>
      <c r="AZ73">
        <v>9659</v>
      </c>
      <c r="BA73">
        <v>19747</v>
      </c>
      <c r="BB73">
        <v>85</v>
      </c>
      <c r="BC73">
        <v>88</v>
      </c>
      <c r="BD73">
        <v>86</v>
      </c>
      <c r="BE73">
        <v>10172</v>
      </c>
      <c r="BF73">
        <v>9648</v>
      </c>
      <c r="BG73">
        <v>19820</v>
      </c>
      <c r="BH73">
        <v>84</v>
      </c>
      <c r="BI73">
        <v>81</v>
      </c>
      <c r="BJ73">
        <v>83</v>
      </c>
    </row>
    <row r="74" spans="2:62" ht="12.75">
      <c r="B74" t="s">
        <v>67</v>
      </c>
      <c r="C74">
        <v>1481</v>
      </c>
      <c r="D74">
        <v>1414</v>
      </c>
      <c r="E74">
        <v>2895</v>
      </c>
      <c r="F74">
        <v>87</v>
      </c>
      <c r="G74">
        <v>90</v>
      </c>
      <c r="H74">
        <v>89</v>
      </c>
      <c r="I74">
        <v>1488</v>
      </c>
      <c r="J74">
        <v>1408</v>
      </c>
      <c r="K74">
        <v>2896</v>
      </c>
      <c r="L74">
        <v>85</v>
      </c>
      <c r="M74">
        <v>82</v>
      </c>
      <c r="N74">
        <v>83</v>
      </c>
      <c r="AA74">
        <v>2674</v>
      </c>
      <c r="AB74">
        <v>2581</v>
      </c>
      <c r="AC74">
        <v>5255</v>
      </c>
      <c r="AD74">
        <v>88</v>
      </c>
      <c r="AE74">
        <v>91</v>
      </c>
      <c r="AF74">
        <v>90</v>
      </c>
      <c r="AG74">
        <v>2693</v>
      </c>
      <c r="AH74">
        <v>2586</v>
      </c>
      <c r="AI74">
        <v>5279</v>
      </c>
      <c r="AJ74">
        <v>88</v>
      </c>
      <c r="AK74">
        <v>85</v>
      </c>
      <c r="AL74">
        <v>87</v>
      </c>
      <c r="AY74">
        <v>4155</v>
      </c>
      <c r="AZ74">
        <v>3995</v>
      </c>
      <c r="BA74">
        <v>8150</v>
      </c>
      <c r="BB74">
        <v>88</v>
      </c>
      <c r="BC74">
        <v>91</v>
      </c>
      <c r="BD74">
        <v>89</v>
      </c>
      <c r="BE74">
        <v>4181</v>
      </c>
      <c r="BF74">
        <v>3994</v>
      </c>
      <c r="BG74">
        <v>8175</v>
      </c>
      <c r="BH74">
        <v>87</v>
      </c>
      <c r="BI74">
        <v>84</v>
      </c>
      <c r="BJ74">
        <v>86</v>
      </c>
    </row>
    <row r="75" spans="2:62" ht="12.75">
      <c r="B75" t="s">
        <v>109</v>
      </c>
      <c r="C75">
        <v>416</v>
      </c>
      <c r="D75">
        <v>414</v>
      </c>
      <c r="E75">
        <v>830</v>
      </c>
      <c r="F75">
        <v>86</v>
      </c>
      <c r="G75">
        <v>87</v>
      </c>
      <c r="H75">
        <v>87</v>
      </c>
      <c r="I75">
        <v>424</v>
      </c>
      <c r="J75">
        <v>415</v>
      </c>
      <c r="K75">
        <v>839</v>
      </c>
      <c r="L75">
        <v>87</v>
      </c>
      <c r="M75">
        <v>86</v>
      </c>
      <c r="N75">
        <v>87</v>
      </c>
      <c r="AA75">
        <v>2463</v>
      </c>
      <c r="AB75">
        <v>2396</v>
      </c>
      <c r="AC75">
        <v>4859</v>
      </c>
      <c r="AD75">
        <v>89</v>
      </c>
      <c r="AE75">
        <v>90</v>
      </c>
      <c r="AF75">
        <v>89</v>
      </c>
      <c r="AG75">
        <v>2583</v>
      </c>
      <c r="AH75">
        <v>2441</v>
      </c>
      <c r="AI75">
        <v>5024</v>
      </c>
      <c r="AJ75">
        <v>92</v>
      </c>
      <c r="AK75">
        <v>91</v>
      </c>
      <c r="AL75">
        <v>91</v>
      </c>
      <c r="AY75">
        <v>2879</v>
      </c>
      <c r="AZ75">
        <v>2810</v>
      </c>
      <c r="BA75">
        <v>5689</v>
      </c>
      <c r="BB75">
        <v>88</v>
      </c>
      <c r="BC75">
        <v>90</v>
      </c>
      <c r="BD75">
        <v>89</v>
      </c>
      <c r="BE75">
        <v>3007</v>
      </c>
      <c r="BF75">
        <v>2856</v>
      </c>
      <c r="BG75">
        <v>5863</v>
      </c>
      <c r="BH75">
        <v>91</v>
      </c>
      <c r="BI75">
        <v>90</v>
      </c>
      <c r="BJ75">
        <v>91</v>
      </c>
    </row>
    <row r="76" spans="2:62" ht="12.75">
      <c r="B76" t="s">
        <v>22</v>
      </c>
      <c r="C76">
        <v>4672</v>
      </c>
      <c r="D76">
        <v>4578</v>
      </c>
      <c r="E76">
        <v>9250</v>
      </c>
      <c r="F76">
        <v>83</v>
      </c>
      <c r="G76">
        <v>88</v>
      </c>
      <c r="H76">
        <v>85</v>
      </c>
      <c r="I76">
        <v>4681</v>
      </c>
      <c r="J76">
        <v>4581</v>
      </c>
      <c r="K76">
        <v>9262</v>
      </c>
      <c r="L76">
        <v>79</v>
      </c>
      <c r="M76">
        <v>80</v>
      </c>
      <c r="N76">
        <v>79</v>
      </c>
      <c r="AA76">
        <v>7547</v>
      </c>
      <c r="AB76">
        <v>7389</v>
      </c>
      <c r="AC76">
        <v>14936</v>
      </c>
      <c r="AD76">
        <v>84</v>
      </c>
      <c r="AE76">
        <v>89</v>
      </c>
      <c r="AF76">
        <v>87</v>
      </c>
      <c r="AG76">
        <v>7600</v>
      </c>
      <c r="AH76">
        <v>7375</v>
      </c>
      <c r="AI76">
        <v>14975</v>
      </c>
      <c r="AJ76">
        <v>83</v>
      </c>
      <c r="AK76">
        <v>84</v>
      </c>
      <c r="AL76">
        <v>83</v>
      </c>
      <c r="AY76">
        <v>12219</v>
      </c>
      <c r="AZ76">
        <v>11967</v>
      </c>
      <c r="BA76">
        <v>24186</v>
      </c>
      <c r="BB76">
        <v>84</v>
      </c>
      <c r="BC76">
        <v>88</v>
      </c>
      <c r="BD76">
        <v>86</v>
      </c>
      <c r="BE76">
        <v>12281</v>
      </c>
      <c r="BF76">
        <v>11956</v>
      </c>
      <c r="BG76">
        <v>24237</v>
      </c>
      <c r="BH76">
        <v>81</v>
      </c>
      <c r="BI76">
        <v>82</v>
      </c>
      <c r="BJ76">
        <v>82</v>
      </c>
    </row>
    <row r="77" spans="2:62" ht="12.75">
      <c r="B77" t="s">
        <v>68</v>
      </c>
      <c r="C77">
        <v>1191</v>
      </c>
      <c r="D77">
        <v>1209</v>
      </c>
      <c r="E77">
        <v>2400</v>
      </c>
      <c r="F77">
        <v>79</v>
      </c>
      <c r="G77">
        <v>87</v>
      </c>
      <c r="H77">
        <v>83</v>
      </c>
      <c r="I77">
        <v>1185</v>
      </c>
      <c r="J77">
        <v>1207</v>
      </c>
      <c r="K77">
        <v>2392</v>
      </c>
      <c r="L77">
        <v>74</v>
      </c>
      <c r="M77">
        <v>75</v>
      </c>
      <c r="N77">
        <v>74</v>
      </c>
      <c r="AA77">
        <v>2479</v>
      </c>
      <c r="AB77">
        <v>2402</v>
      </c>
      <c r="AC77">
        <v>4881</v>
      </c>
      <c r="AD77">
        <v>82</v>
      </c>
      <c r="AE77">
        <v>86</v>
      </c>
      <c r="AF77">
        <v>84</v>
      </c>
      <c r="AG77">
        <v>2486</v>
      </c>
      <c r="AH77">
        <v>2400</v>
      </c>
      <c r="AI77">
        <v>4886</v>
      </c>
      <c r="AJ77">
        <v>78</v>
      </c>
      <c r="AK77">
        <v>81</v>
      </c>
      <c r="AL77">
        <v>79</v>
      </c>
      <c r="AY77">
        <v>3670</v>
      </c>
      <c r="AZ77">
        <v>3611</v>
      </c>
      <c r="BA77">
        <v>7281</v>
      </c>
      <c r="BB77">
        <v>81</v>
      </c>
      <c r="BC77">
        <v>86</v>
      </c>
      <c r="BD77">
        <v>84</v>
      </c>
      <c r="BE77">
        <v>3671</v>
      </c>
      <c r="BF77">
        <v>3607</v>
      </c>
      <c r="BG77">
        <v>7278</v>
      </c>
      <c r="BH77">
        <v>77</v>
      </c>
      <c r="BI77">
        <v>79</v>
      </c>
      <c r="BJ77">
        <v>78</v>
      </c>
    </row>
    <row r="78" spans="2:62" ht="12.75">
      <c r="B78" t="s">
        <v>69</v>
      </c>
      <c r="C78">
        <v>2962</v>
      </c>
      <c r="D78">
        <v>2862</v>
      </c>
      <c r="E78">
        <v>5824</v>
      </c>
      <c r="F78">
        <v>85</v>
      </c>
      <c r="G78">
        <v>89</v>
      </c>
      <c r="H78">
        <v>87</v>
      </c>
      <c r="I78">
        <v>2972</v>
      </c>
      <c r="J78">
        <v>2870</v>
      </c>
      <c r="K78">
        <v>5842</v>
      </c>
      <c r="L78">
        <v>81</v>
      </c>
      <c r="M78">
        <v>82</v>
      </c>
      <c r="N78">
        <v>82</v>
      </c>
      <c r="AA78">
        <v>4157</v>
      </c>
      <c r="AB78">
        <v>4086</v>
      </c>
      <c r="AC78">
        <v>8243</v>
      </c>
      <c r="AD78">
        <v>87</v>
      </c>
      <c r="AE78">
        <v>91</v>
      </c>
      <c r="AF78">
        <v>89</v>
      </c>
      <c r="AG78">
        <v>4206</v>
      </c>
      <c r="AH78">
        <v>4081</v>
      </c>
      <c r="AI78">
        <v>8287</v>
      </c>
      <c r="AJ78">
        <v>87</v>
      </c>
      <c r="AK78">
        <v>86</v>
      </c>
      <c r="AL78">
        <v>86</v>
      </c>
      <c r="AY78">
        <v>7119</v>
      </c>
      <c r="AZ78">
        <v>6948</v>
      </c>
      <c r="BA78">
        <v>14067</v>
      </c>
      <c r="BB78">
        <v>86</v>
      </c>
      <c r="BC78">
        <v>90</v>
      </c>
      <c r="BD78">
        <v>88</v>
      </c>
      <c r="BE78">
        <v>7178</v>
      </c>
      <c r="BF78">
        <v>6951</v>
      </c>
      <c r="BG78">
        <v>14129</v>
      </c>
      <c r="BH78">
        <v>84</v>
      </c>
      <c r="BI78">
        <v>84</v>
      </c>
      <c r="BJ78">
        <v>84</v>
      </c>
    </row>
    <row r="79" spans="2:62" ht="12.75">
      <c r="B79" t="s">
        <v>110</v>
      </c>
      <c r="C79">
        <v>519</v>
      </c>
      <c r="D79">
        <v>507</v>
      </c>
      <c r="E79">
        <v>1026</v>
      </c>
      <c r="F79">
        <v>78</v>
      </c>
      <c r="G79">
        <v>85</v>
      </c>
      <c r="H79">
        <v>82</v>
      </c>
      <c r="I79">
        <v>524</v>
      </c>
      <c r="J79">
        <v>504</v>
      </c>
      <c r="K79">
        <v>1028</v>
      </c>
      <c r="L79">
        <v>76</v>
      </c>
      <c r="M79">
        <v>79</v>
      </c>
      <c r="N79">
        <v>77</v>
      </c>
      <c r="AA79">
        <v>911</v>
      </c>
      <c r="AB79">
        <v>901</v>
      </c>
      <c r="AC79">
        <v>1812</v>
      </c>
      <c r="AD79">
        <v>80</v>
      </c>
      <c r="AE79">
        <v>89</v>
      </c>
      <c r="AF79">
        <v>84</v>
      </c>
      <c r="AG79">
        <v>908</v>
      </c>
      <c r="AH79">
        <v>894</v>
      </c>
      <c r="AI79">
        <v>1802</v>
      </c>
      <c r="AJ79">
        <v>80</v>
      </c>
      <c r="AK79">
        <v>85</v>
      </c>
      <c r="AL79">
        <v>82</v>
      </c>
      <c r="AY79">
        <v>1430</v>
      </c>
      <c r="AZ79">
        <v>1408</v>
      </c>
      <c r="BA79">
        <v>2838</v>
      </c>
      <c r="BB79">
        <v>79</v>
      </c>
      <c r="BC79">
        <v>88</v>
      </c>
      <c r="BD79">
        <v>83</v>
      </c>
      <c r="BE79">
        <v>1432</v>
      </c>
      <c r="BF79">
        <v>1398</v>
      </c>
      <c r="BG79">
        <v>2830</v>
      </c>
      <c r="BH79">
        <v>78</v>
      </c>
      <c r="BI79">
        <v>83</v>
      </c>
      <c r="BJ79">
        <v>80</v>
      </c>
    </row>
    <row r="81" spans="2:62" ht="12.75">
      <c r="B81" t="s">
        <v>26</v>
      </c>
      <c r="C81">
        <v>100</v>
      </c>
      <c r="D81">
        <v>92</v>
      </c>
      <c r="E81">
        <v>192</v>
      </c>
      <c r="F81">
        <v>87</v>
      </c>
      <c r="G81">
        <v>90</v>
      </c>
      <c r="H81">
        <v>89</v>
      </c>
      <c r="I81">
        <v>101</v>
      </c>
      <c r="J81">
        <v>92</v>
      </c>
      <c r="K81">
        <v>193</v>
      </c>
      <c r="L81">
        <v>97</v>
      </c>
      <c r="M81">
        <v>96</v>
      </c>
      <c r="N81">
        <v>96</v>
      </c>
      <c r="AA81">
        <v>724</v>
      </c>
      <c r="AB81">
        <v>770</v>
      </c>
      <c r="AC81">
        <v>1494</v>
      </c>
      <c r="AD81">
        <v>90</v>
      </c>
      <c r="AE81">
        <v>93</v>
      </c>
      <c r="AF81">
        <v>92</v>
      </c>
      <c r="AG81">
        <v>763</v>
      </c>
      <c r="AH81">
        <v>811</v>
      </c>
      <c r="AI81">
        <v>1574</v>
      </c>
      <c r="AJ81">
        <v>96</v>
      </c>
      <c r="AK81">
        <v>95</v>
      </c>
      <c r="AL81">
        <v>95</v>
      </c>
      <c r="AY81">
        <v>824</v>
      </c>
      <c r="AZ81">
        <v>862</v>
      </c>
      <c r="BA81">
        <v>1686</v>
      </c>
      <c r="BB81">
        <v>89</v>
      </c>
      <c r="BC81">
        <v>93</v>
      </c>
      <c r="BD81">
        <v>91</v>
      </c>
      <c r="BE81">
        <v>864</v>
      </c>
      <c r="BF81">
        <v>903</v>
      </c>
      <c r="BG81">
        <v>1767</v>
      </c>
      <c r="BH81">
        <v>96</v>
      </c>
      <c r="BI81">
        <v>95</v>
      </c>
      <c r="BJ81">
        <v>95</v>
      </c>
    </row>
    <row r="83" spans="2:62" ht="12.75">
      <c r="B83" t="s">
        <v>27</v>
      </c>
      <c r="C83">
        <v>1094</v>
      </c>
      <c r="D83">
        <v>1037</v>
      </c>
      <c r="E83">
        <v>2131</v>
      </c>
      <c r="F83">
        <v>83</v>
      </c>
      <c r="G83">
        <v>88</v>
      </c>
      <c r="H83">
        <v>85</v>
      </c>
      <c r="I83">
        <v>1112</v>
      </c>
      <c r="J83">
        <v>1033</v>
      </c>
      <c r="K83">
        <v>2145</v>
      </c>
      <c r="L83">
        <v>86</v>
      </c>
      <c r="M83">
        <v>86</v>
      </c>
      <c r="N83">
        <v>86</v>
      </c>
      <c r="AA83">
        <v>2055</v>
      </c>
      <c r="AB83">
        <v>1971</v>
      </c>
      <c r="AC83">
        <v>4026</v>
      </c>
      <c r="AD83">
        <v>85</v>
      </c>
      <c r="AE83">
        <v>89</v>
      </c>
      <c r="AF83">
        <v>87</v>
      </c>
      <c r="AG83">
        <v>2099</v>
      </c>
      <c r="AH83">
        <v>1988</v>
      </c>
      <c r="AI83">
        <v>4087</v>
      </c>
      <c r="AJ83">
        <v>89</v>
      </c>
      <c r="AK83">
        <v>88</v>
      </c>
      <c r="AL83">
        <v>89</v>
      </c>
      <c r="AY83">
        <v>3149</v>
      </c>
      <c r="AZ83">
        <v>3008</v>
      </c>
      <c r="BA83">
        <v>6157</v>
      </c>
      <c r="BB83">
        <v>85</v>
      </c>
      <c r="BC83">
        <v>89</v>
      </c>
      <c r="BD83">
        <v>87</v>
      </c>
      <c r="BE83">
        <v>3211</v>
      </c>
      <c r="BF83">
        <v>3021</v>
      </c>
      <c r="BG83">
        <v>6232</v>
      </c>
      <c r="BH83">
        <v>88</v>
      </c>
      <c r="BI83">
        <v>87</v>
      </c>
      <c r="BJ83">
        <v>88</v>
      </c>
    </row>
  </sheetData>
  <sheetProtection/>
  <mergeCells count="1">
    <mergeCell ref="A1:N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Z83"/>
  <sheetViews>
    <sheetView zoomScalePageLayoutView="0" workbookViewId="0" topLeftCell="A1">
      <selection activeCell="D40" sqref="D40"/>
    </sheetView>
  </sheetViews>
  <sheetFormatPr defaultColWidth="9.140625" defaultRowHeight="12.75"/>
  <cols>
    <col min="2" max="2" width="28.421875" style="0" customWidth="1"/>
  </cols>
  <sheetData>
    <row r="1" spans="1:14" ht="15.75">
      <c r="A1" s="310" t="s">
        <v>142</v>
      </c>
      <c r="B1" s="310"/>
      <c r="C1" s="310"/>
      <c r="D1" s="310"/>
      <c r="E1" s="310"/>
      <c r="F1" s="310"/>
      <c r="G1" s="310"/>
      <c r="H1" s="310"/>
      <c r="I1" s="310"/>
      <c r="J1" s="310"/>
      <c r="K1" s="310"/>
      <c r="L1" s="310"/>
      <c r="M1" s="310"/>
      <c r="N1" s="310"/>
    </row>
    <row r="2" spans="1:3" ht="12.75">
      <c r="A2" s="168"/>
      <c r="B2" s="168"/>
      <c r="C2" t="s">
        <v>695</v>
      </c>
    </row>
    <row r="3" spans="3:51" ht="12.75">
      <c r="C3" t="s">
        <v>865</v>
      </c>
      <c r="AA3" t="s">
        <v>885</v>
      </c>
      <c r="AY3" t="s">
        <v>58</v>
      </c>
    </row>
    <row r="4" spans="2:69" ht="12.75">
      <c r="B4" t="s">
        <v>656</v>
      </c>
      <c r="C4" t="s">
        <v>781</v>
      </c>
      <c r="I4" t="s">
        <v>144</v>
      </c>
      <c r="O4" t="s">
        <v>781</v>
      </c>
      <c r="U4" t="s">
        <v>870</v>
      </c>
      <c r="AA4" t="s">
        <v>781</v>
      </c>
      <c r="AG4" t="s">
        <v>144</v>
      </c>
      <c r="AM4" t="s">
        <v>781</v>
      </c>
      <c r="AS4" t="s">
        <v>870</v>
      </c>
      <c r="AY4" t="s">
        <v>781</v>
      </c>
      <c r="BE4" t="s">
        <v>144</v>
      </c>
      <c r="BK4" t="s">
        <v>781</v>
      </c>
      <c r="BQ4" t="s">
        <v>870</v>
      </c>
    </row>
    <row r="5" spans="3:69" ht="12.75">
      <c r="C5">
        <v>1</v>
      </c>
      <c r="I5">
        <v>1</v>
      </c>
      <c r="O5">
        <v>1</v>
      </c>
      <c r="U5">
        <v>1</v>
      </c>
      <c r="AA5">
        <v>1</v>
      </c>
      <c r="AG5">
        <v>1</v>
      </c>
      <c r="AM5">
        <v>1</v>
      </c>
      <c r="AS5">
        <v>1</v>
      </c>
      <c r="AY5">
        <v>1</v>
      </c>
      <c r="BE5">
        <v>1</v>
      </c>
      <c r="BK5">
        <v>1</v>
      </c>
      <c r="BQ5">
        <v>1</v>
      </c>
    </row>
    <row r="6" spans="3:69" ht="12.75">
      <c r="C6" t="s">
        <v>148</v>
      </c>
      <c r="I6" t="s">
        <v>150</v>
      </c>
      <c r="O6" t="s">
        <v>144</v>
      </c>
      <c r="U6" t="s">
        <v>858</v>
      </c>
      <c r="AA6" t="s">
        <v>148</v>
      </c>
      <c r="AG6" t="s">
        <v>150</v>
      </c>
      <c r="AM6" t="s">
        <v>144</v>
      </c>
      <c r="AS6" t="s">
        <v>858</v>
      </c>
      <c r="AY6" t="s">
        <v>148</v>
      </c>
      <c r="BE6" t="s">
        <v>150</v>
      </c>
      <c r="BK6" t="s">
        <v>144</v>
      </c>
      <c r="BQ6" t="s">
        <v>858</v>
      </c>
    </row>
    <row r="7" spans="3:69" ht="12.75">
      <c r="C7" t="s">
        <v>58</v>
      </c>
      <c r="F7">
        <v>1</v>
      </c>
      <c r="I7" t="s">
        <v>58</v>
      </c>
      <c r="L7">
        <v>1</v>
      </c>
      <c r="O7">
        <v>1</v>
      </c>
      <c r="U7">
        <v>1</v>
      </c>
      <c r="AA7" t="s">
        <v>58</v>
      </c>
      <c r="AD7">
        <v>1</v>
      </c>
      <c r="AG7" t="s">
        <v>58</v>
      </c>
      <c r="AJ7">
        <v>1</v>
      </c>
      <c r="AM7">
        <v>1</v>
      </c>
      <c r="AS7">
        <v>1</v>
      </c>
      <c r="AY7" t="s">
        <v>58</v>
      </c>
      <c r="BB7">
        <v>1</v>
      </c>
      <c r="BE7" t="s">
        <v>58</v>
      </c>
      <c r="BH7">
        <v>1</v>
      </c>
      <c r="BK7">
        <v>1</v>
      </c>
      <c r="BQ7">
        <v>1</v>
      </c>
    </row>
    <row r="8" spans="3:69" ht="12.75">
      <c r="C8" t="s">
        <v>143</v>
      </c>
      <c r="F8" t="s">
        <v>143</v>
      </c>
      <c r="I8" t="s">
        <v>143</v>
      </c>
      <c r="L8" t="s">
        <v>143</v>
      </c>
      <c r="O8" t="s">
        <v>151</v>
      </c>
      <c r="U8" t="s">
        <v>144</v>
      </c>
      <c r="AA8" t="s">
        <v>143</v>
      </c>
      <c r="AD8" t="s">
        <v>143</v>
      </c>
      <c r="AG8" t="s">
        <v>143</v>
      </c>
      <c r="AJ8" t="s">
        <v>143</v>
      </c>
      <c r="AM8" t="s">
        <v>151</v>
      </c>
      <c r="AS8" t="s">
        <v>144</v>
      </c>
      <c r="AY8" t="s">
        <v>143</v>
      </c>
      <c r="BB8" t="s">
        <v>143</v>
      </c>
      <c r="BE8" t="s">
        <v>143</v>
      </c>
      <c r="BH8" t="s">
        <v>143</v>
      </c>
      <c r="BK8" t="s">
        <v>151</v>
      </c>
      <c r="BQ8" t="s">
        <v>144</v>
      </c>
    </row>
    <row r="9" spans="3:69" ht="12.75">
      <c r="C9" t="s">
        <v>145</v>
      </c>
      <c r="D9" t="s">
        <v>146</v>
      </c>
      <c r="E9" t="s">
        <v>58</v>
      </c>
      <c r="F9" t="s">
        <v>145</v>
      </c>
      <c r="G9" t="s">
        <v>146</v>
      </c>
      <c r="H9" t="s">
        <v>58</v>
      </c>
      <c r="I9" t="s">
        <v>145</v>
      </c>
      <c r="J9" t="s">
        <v>146</v>
      </c>
      <c r="K9" t="s">
        <v>58</v>
      </c>
      <c r="L9" t="s">
        <v>145</v>
      </c>
      <c r="M9" t="s">
        <v>146</v>
      </c>
      <c r="N9" t="s">
        <v>58</v>
      </c>
      <c r="O9" t="s">
        <v>58</v>
      </c>
      <c r="R9">
        <v>1</v>
      </c>
      <c r="U9">
        <v>1</v>
      </c>
      <c r="AA9" t="s">
        <v>145</v>
      </c>
      <c r="AB9" t="s">
        <v>146</v>
      </c>
      <c r="AC9" t="s">
        <v>58</v>
      </c>
      <c r="AD9" t="s">
        <v>145</v>
      </c>
      <c r="AE9" t="s">
        <v>146</v>
      </c>
      <c r="AF9" t="s">
        <v>58</v>
      </c>
      <c r="AG9" t="s">
        <v>145</v>
      </c>
      <c r="AH9" t="s">
        <v>146</v>
      </c>
      <c r="AI9" t="s">
        <v>58</v>
      </c>
      <c r="AJ9" t="s">
        <v>145</v>
      </c>
      <c r="AK9" t="s">
        <v>146</v>
      </c>
      <c r="AL9" t="s">
        <v>58</v>
      </c>
      <c r="AM9" t="s">
        <v>58</v>
      </c>
      <c r="AP9">
        <v>1</v>
      </c>
      <c r="AS9">
        <v>1</v>
      </c>
      <c r="AY9" t="s">
        <v>145</v>
      </c>
      <c r="AZ9" t="s">
        <v>146</v>
      </c>
      <c r="BA9" t="s">
        <v>58</v>
      </c>
      <c r="BB9" t="s">
        <v>145</v>
      </c>
      <c r="BC9" t="s">
        <v>146</v>
      </c>
      <c r="BD9" t="s">
        <v>58</v>
      </c>
      <c r="BE9" t="s">
        <v>145</v>
      </c>
      <c r="BF9" t="s">
        <v>146</v>
      </c>
      <c r="BG9" t="s">
        <v>58</v>
      </c>
      <c r="BH9" t="s">
        <v>145</v>
      </c>
      <c r="BI9" t="s">
        <v>146</v>
      </c>
      <c r="BJ9" t="s">
        <v>58</v>
      </c>
      <c r="BK9" t="s">
        <v>58</v>
      </c>
      <c r="BN9">
        <v>1</v>
      </c>
      <c r="BQ9">
        <v>1</v>
      </c>
    </row>
    <row r="10" spans="3:69" ht="12.75">
      <c r="C10" t="s">
        <v>157</v>
      </c>
      <c r="D10" t="s">
        <v>157</v>
      </c>
      <c r="E10" t="s">
        <v>157</v>
      </c>
      <c r="F10" t="s">
        <v>157</v>
      </c>
      <c r="G10" t="s">
        <v>157</v>
      </c>
      <c r="H10" t="s">
        <v>157</v>
      </c>
      <c r="I10" t="s">
        <v>157</v>
      </c>
      <c r="J10" t="s">
        <v>157</v>
      </c>
      <c r="K10" t="s">
        <v>157</v>
      </c>
      <c r="L10" t="s">
        <v>157</v>
      </c>
      <c r="M10" t="s">
        <v>157</v>
      </c>
      <c r="N10" t="s">
        <v>157</v>
      </c>
      <c r="O10" t="s">
        <v>143</v>
      </c>
      <c r="R10" t="s">
        <v>143</v>
      </c>
      <c r="U10" t="s">
        <v>871</v>
      </c>
      <c r="AA10" t="s">
        <v>157</v>
      </c>
      <c r="AB10" t="s">
        <v>157</v>
      </c>
      <c r="AC10" t="s">
        <v>157</v>
      </c>
      <c r="AD10" t="s">
        <v>157</v>
      </c>
      <c r="AE10" t="s">
        <v>157</v>
      </c>
      <c r="AF10" t="s">
        <v>157</v>
      </c>
      <c r="AG10" t="s">
        <v>157</v>
      </c>
      <c r="AH10" t="s">
        <v>157</v>
      </c>
      <c r="AI10" t="s">
        <v>157</v>
      </c>
      <c r="AJ10" t="s">
        <v>157</v>
      </c>
      <c r="AK10" t="s">
        <v>157</v>
      </c>
      <c r="AL10" t="s">
        <v>157</v>
      </c>
      <c r="AM10" t="s">
        <v>143</v>
      </c>
      <c r="AP10" t="s">
        <v>143</v>
      </c>
      <c r="AS10" t="s">
        <v>871</v>
      </c>
      <c r="AY10" t="s">
        <v>157</v>
      </c>
      <c r="AZ10" t="s">
        <v>157</v>
      </c>
      <c r="BA10" t="s">
        <v>157</v>
      </c>
      <c r="BB10" t="s">
        <v>157</v>
      </c>
      <c r="BC10" t="s">
        <v>157</v>
      </c>
      <c r="BD10" t="s">
        <v>157</v>
      </c>
      <c r="BE10" t="s">
        <v>157</v>
      </c>
      <c r="BF10" t="s">
        <v>157</v>
      </c>
      <c r="BG10" t="s">
        <v>157</v>
      </c>
      <c r="BH10" t="s">
        <v>157</v>
      </c>
      <c r="BI10" t="s">
        <v>157</v>
      </c>
      <c r="BJ10" t="s">
        <v>157</v>
      </c>
      <c r="BK10" t="s">
        <v>143</v>
      </c>
      <c r="BN10" t="s">
        <v>143</v>
      </c>
      <c r="BQ10" t="s">
        <v>871</v>
      </c>
    </row>
    <row r="11" spans="3:72" ht="12.75">
      <c r="C11" t="s">
        <v>145</v>
      </c>
      <c r="D11" t="s">
        <v>146</v>
      </c>
      <c r="E11" t="s">
        <v>58</v>
      </c>
      <c r="F11" t="s">
        <v>145</v>
      </c>
      <c r="G11" t="s">
        <v>146</v>
      </c>
      <c r="H11" t="s">
        <v>58</v>
      </c>
      <c r="I11" t="s">
        <v>58</v>
      </c>
      <c r="L11">
        <v>1</v>
      </c>
      <c r="O11" t="s">
        <v>145</v>
      </c>
      <c r="P11" t="s">
        <v>146</v>
      </c>
      <c r="Q11" t="s">
        <v>58</v>
      </c>
      <c r="R11" t="s">
        <v>145</v>
      </c>
      <c r="S11" t="s">
        <v>146</v>
      </c>
      <c r="T11" t="s">
        <v>58</v>
      </c>
      <c r="U11" t="s">
        <v>58</v>
      </c>
      <c r="X11">
        <v>1</v>
      </c>
      <c r="AA11" t="s">
        <v>145</v>
      </c>
      <c r="AB11" t="s">
        <v>146</v>
      </c>
      <c r="AC11" t="s">
        <v>58</v>
      </c>
      <c r="AD11" t="s">
        <v>145</v>
      </c>
      <c r="AE11" t="s">
        <v>146</v>
      </c>
      <c r="AF11" t="s">
        <v>58</v>
      </c>
      <c r="AG11" t="s">
        <v>58</v>
      </c>
      <c r="AJ11">
        <v>1</v>
      </c>
      <c r="AM11" t="s">
        <v>145</v>
      </c>
      <c r="AN11" t="s">
        <v>146</v>
      </c>
      <c r="AO11" t="s">
        <v>58</v>
      </c>
      <c r="AP11" t="s">
        <v>145</v>
      </c>
      <c r="AQ11" t="s">
        <v>146</v>
      </c>
      <c r="AR11" t="s">
        <v>58</v>
      </c>
      <c r="AS11" t="s">
        <v>58</v>
      </c>
      <c r="AV11">
        <v>1</v>
      </c>
      <c r="AY11" t="s">
        <v>145</v>
      </c>
      <c r="AZ11" t="s">
        <v>146</v>
      </c>
      <c r="BA11" t="s">
        <v>58</v>
      </c>
      <c r="BB11" t="s">
        <v>145</v>
      </c>
      <c r="BC11" t="s">
        <v>146</v>
      </c>
      <c r="BD11" t="s">
        <v>58</v>
      </c>
      <c r="BE11" t="s">
        <v>58</v>
      </c>
      <c r="BH11">
        <v>1</v>
      </c>
      <c r="BK11" t="s">
        <v>145</v>
      </c>
      <c r="BL11" t="s">
        <v>146</v>
      </c>
      <c r="BM11" t="s">
        <v>58</v>
      </c>
      <c r="BN11" t="s">
        <v>145</v>
      </c>
      <c r="BO11" t="s">
        <v>146</v>
      </c>
      <c r="BP11" t="s">
        <v>58</v>
      </c>
      <c r="BQ11" t="s">
        <v>58</v>
      </c>
      <c r="BT11">
        <v>1</v>
      </c>
    </row>
    <row r="12" spans="3:72" ht="12.75">
      <c r="C12" t="s">
        <v>157</v>
      </c>
      <c r="D12" t="s">
        <v>157</v>
      </c>
      <c r="E12" t="s">
        <v>157</v>
      </c>
      <c r="F12" t="s">
        <v>157</v>
      </c>
      <c r="G12" t="s">
        <v>157</v>
      </c>
      <c r="H12" t="s">
        <v>157</v>
      </c>
      <c r="I12" t="s">
        <v>143</v>
      </c>
      <c r="L12" t="s">
        <v>143</v>
      </c>
      <c r="O12" t="s">
        <v>157</v>
      </c>
      <c r="P12" t="s">
        <v>157</v>
      </c>
      <c r="Q12" t="s">
        <v>157</v>
      </c>
      <c r="R12" t="s">
        <v>157</v>
      </c>
      <c r="S12" t="s">
        <v>157</v>
      </c>
      <c r="T12" t="s">
        <v>157</v>
      </c>
      <c r="U12" t="s">
        <v>143</v>
      </c>
      <c r="X12" t="s">
        <v>143</v>
      </c>
      <c r="AA12" t="s">
        <v>157</v>
      </c>
      <c r="AB12" t="s">
        <v>157</v>
      </c>
      <c r="AC12" t="s">
        <v>157</v>
      </c>
      <c r="AD12" t="s">
        <v>157</v>
      </c>
      <c r="AE12" t="s">
        <v>157</v>
      </c>
      <c r="AF12" t="s">
        <v>157</v>
      </c>
      <c r="AG12" t="s">
        <v>143</v>
      </c>
      <c r="AJ12" t="s">
        <v>143</v>
      </c>
      <c r="AM12" t="s">
        <v>157</v>
      </c>
      <c r="AN12" t="s">
        <v>157</v>
      </c>
      <c r="AO12" t="s">
        <v>157</v>
      </c>
      <c r="AP12" t="s">
        <v>157</v>
      </c>
      <c r="AQ12" t="s">
        <v>157</v>
      </c>
      <c r="AR12" t="s">
        <v>157</v>
      </c>
      <c r="AS12" t="s">
        <v>143</v>
      </c>
      <c r="AV12" t="s">
        <v>143</v>
      </c>
      <c r="AY12" t="s">
        <v>157</v>
      </c>
      <c r="AZ12" t="s">
        <v>157</v>
      </c>
      <c r="BA12" t="s">
        <v>157</v>
      </c>
      <c r="BB12" t="s">
        <v>157</v>
      </c>
      <c r="BC12" t="s">
        <v>157</v>
      </c>
      <c r="BD12" t="s">
        <v>157</v>
      </c>
      <c r="BE12" t="s">
        <v>143</v>
      </c>
      <c r="BH12" t="s">
        <v>143</v>
      </c>
      <c r="BK12" t="s">
        <v>157</v>
      </c>
      <c r="BL12" t="s">
        <v>157</v>
      </c>
      <c r="BM12" t="s">
        <v>157</v>
      </c>
      <c r="BN12" t="s">
        <v>157</v>
      </c>
      <c r="BO12" t="s">
        <v>157</v>
      </c>
      <c r="BP12" t="s">
        <v>157</v>
      </c>
      <c r="BQ12" t="s">
        <v>143</v>
      </c>
      <c r="BT12" t="s">
        <v>143</v>
      </c>
    </row>
    <row r="13" spans="3:74" ht="12.75">
      <c r="C13" t="s">
        <v>145</v>
      </c>
      <c r="D13" t="s">
        <v>146</v>
      </c>
      <c r="E13" t="s">
        <v>58</v>
      </c>
      <c r="F13" t="s">
        <v>145</v>
      </c>
      <c r="G13" t="s">
        <v>146</v>
      </c>
      <c r="H13" t="s">
        <v>58</v>
      </c>
      <c r="I13" t="s">
        <v>145</v>
      </c>
      <c r="J13" t="s">
        <v>146</v>
      </c>
      <c r="K13" t="s">
        <v>58</v>
      </c>
      <c r="L13" t="s">
        <v>145</v>
      </c>
      <c r="M13" t="s">
        <v>146</v>
      </c>
      <c r="N13" t="s">
        <v>58</v>
      </c>
      <c r="O13" t="s">
        <v>145</v>
      </c>
      <c r="P13" t="s">
        <v>146</v>
      </c>
      <c r="Q13" t="s">
        <v>58</v>
      </c>
      <c r="R13" t="s">
        <v>145</v>
      </c>
      <c r="S13" t="s">
        <v>146</v>
      </c>
      <c r="T13" t="s">
        <v>58</v>
      </c>
      <c r="U13" t="s">
        <v>145</v>
      </c>
      <c r="V13" t="s">
        <v>146</v>
      </c>
      <c r="W13" t="s">
        <v>58</v>
      </c>
      <c r="X13" t="s">
        <v>145</v>
      </c>
      <c r="Y13" t="s">
        <v>146</v>
      </c>
      <c r="Z13" t="s">
        <v>58</v>
      </c>
      <c r="AA13" t="s">
        <v>145</v>
      </c>
      <c r="AB13" t="s">
        <v>146</v>
      </c>
      <c r="AC13" t="s">
        <v>58</v>
      </c>
      <c r="AD13" t="s">
        <v>145</v>
      </c>
      <c r="AE13" t="s">
        <v>146</v>
      </c>
      <c r="AF13" t="s">
        <v>58</v>
      </c>
      <c r="AG13" t="s">
        <v>145</v>
      </c>
      <c r="AH13" t="s">
        <v>146</v>
      </c>
      <c r="AI13" t="s">
        <v>58</v>
      </c>
      <c r="AJ13" t="s">
        <v>145</v>
      </c>
      <c r="AK13" t="s">
        <v>146</v>
      </c>
      <c r="AL13" t="s">
        <v>58</v>
      </c>
      <c r="AM13" t="s">
        <v>145</v>
      </c>
      <c r="AN13" t="s">
        <v>146</v>
      </c>
      <c r="AO13" t="s">
        <v>58</v>
      </c>
      <c r="AP13" t="s">
        <v>145</v>
      </c>
      <c r="AQ13" t="s">
        <v>146</v>
      </c>
      <c r="AR13" t="s">
        <v>58</v>
      </c>
      <c r="AS13" t="s">
        <v>145</v>
      </c>
      <c r="AT13" t="s">
        <v>146</v>
      </c>
      <c r="AU13" t="s">
        <v>58</v>
      </c>
      <c r="AV13" t="s">
        <v>145</v>
      </c>
      <c r="AW13" t="s">
        <v>146</v>
      </c>
      <c r="AX13" t="s">
        <v>58</v>
      </c>
      <c r="AY13" t="s">
        <v>145</v>
      </c>
      <c r="AZ13" t="s">
        <v>146</v>
      </c>
      <c r="BA13" t="s">
        <v>58</v>
      </c>
      <c r="BB13" t="s">
        <v>145</v>
      </c>
      <c r="BC13" t="s">
        <v>146</v>
      </c>
      <c r="BD13" t="s">
        <v>58</v>
      </c>
      <c r="BE13" t="s">
        <v>145</v>
      </c>
      <c r="BF13" t="s">
        <v>146</v>
      </c>
      <c r="BG13" t="s">
        <v>58</v>
      </c>
      <c r="BH13" t="s">
        <v>145</v>
      </c>
      <c r="BI13" t="s">
        <v>146</v>
      </c>
      <c r="BJ13" t="s">
        <v>58</v>
      </c>
      <c r="BK13" t="s">
        <v>145</v>
      </c>
      <c r="BL13" t="s">
        <v>146</v>
      </c>
      <c r="BM13" t="s">
        <v>58</v>
      </c>
      <c r="BN13" t="s">
        <v>145</v>
      </c>
      <c r="BO13" t="s">
        <v>146</v>
      </c>
      <c r="BP13" t="s">
        <v>58</v>
      </c>
      <c r="BQ13" t="s">
        <v>145</v>
      </c>
      <c r="BR13" t="s">
        <v>146</v>
      </c>
      <c r="BS13" t="s">
        <v>58</v>
      </c>
      <c r="BT13" t="s">
        <v>145</v>
      </c>
      <c r="BU13" t="s">
        <v>146</v>
      </c>
      <c r="BV13" t="s">
        <v>58</v>
      </c>
    </row>
    <row r="14" spans="3:74" ht="12.75">
      <c r="C14" t="s">
        <v>157</v>
      </c>
      <c r="D14" t="s">
        <v>157</v>
      </c>
      <c r="E14" t="s">
        <v>157</v>
      </c>
      <c r="F14" t="s">
        <v>157</v>
      </c>
      <c r="G14" t="s">
        <v>157</v>
      </c>
      <c r="H14" t="s">
        <v>157</v>
      </c>
      <c r="I14" t="s">
        <v>157</v>
      </c>
      <c r="J14" t="s">
        <v>157</v>
      </c>
      <c r="K14" t="s">
        <v>157</v>
      </c>
      <c r="L14" t="s">
        <v>157</v>
      </c>
      <c r="M14" t="s">
        <v>157</v>
      </c>
      <c r="N14" t="s">
        <v>157</v>
      </c>
      <c r="O14" t="s">
        <v>157</v>
      </c>
      <c r="P14" t="s">
        <v>157</v>
      </c>
      <c r="Q14" t="s">
        <v>157</v>
      </c>
      <c r="R14" t="s">
        <v>157</v>
      </c>
      <c r="S14" t="s">
        <v>157</v>
      </c>
      <c r="T14" t="s">
        <v>157</v>
      </c>
      <c r="U14" t="s">
        <v>157</v>
      </c>
      <c r="V14" t="s">
        <v>157</v>
      </c>
      <c r="W14" t="s">
        <v>157</v>
      </c>
      <c r="X14" t="s">
        <v>157</v>
      </c>
      <c r="Y14" t="s">
        <v>157</v>
      </c>
      <c r="Z14" t="s">
        <v>157</v>
      </c>
      <c r="AA14" t="s">
        <v>157</v>
      </c>
      <c r="AB14" t="s">
        <v>157</v>
      </c>
      <c r="AC14" t="s">
        <v>157</v>
      </c>
      <c r="AD14" t="s">
        <v>157</v>
      </c>
      <c r="AE14" t="s">
        <v>157</v>
      </c>
      <c r="AF14" t="s">
        <v>157</v>
      </c>
      <c r="AG14" t="s">
        <v>157</v>
      </c>
      <c r="AH14" t="s">
        <v>157</v>
      </c>
      <c r="AI14" t="s">
        <v>157</v>
      </c>
      <c r="AJ14" t="s">
        <v>157</v>
      </c>
      <c r="AK14" t="s">
        <v>157</v>
      </c>
      <c r="AL14" t="s">
        <v>157</v>
      </c>
      <c r="AM14" t="s">
        <v>157</v>
      </c>
      <c r="AN14" t="s">
        <v>157</v>
      </c>
      <c r="AO14" t="s">
        <v>157</v>
      </c>
      <c r="AP14" t="s">
        <v>157</v>
      </c>
      <c r="AQ14" t="s">
        <v>157</v>
      </c>
      <c r="AR14" t="s">
        <v>157</v>
      </c>
      <c r="AS14" t="s">
        <v>157</v>
      </c>
      <c r="AT14" t="s">
        <v>157</v>
      </c>
      <c r="AU14" t="s">
        <v>157</v>
      </c>
      <c r="AV14" t="s">
        <v>157</v>
      </c>
      <c r="AW14" t="s">
        <v>157</v>
      </c>
      <c r="AX14" t="s">
        <v>157</v>
      </c>
      <c r="AY14" t="s">
        <v>157</v>
      </c>
      <c r="AZ14" t="s">
        <v>157</v>
      </c>
      <c r="BA14" t="s">
        <v>157</v>
      </c>
      <c r="BB14" t="s">
        <v>157</v>
      </c>
      <c r="BC14" t="s">
        <v>157</v>
      </c>
      <c r="BD14" t="s">
        <v>157</v>
      </c>
      <c r="BE14" t="s">
        <v>157</v>
      </c>
      <c r="BF14" t="s">
        <v>157</v>
      </c>
      <c r="BG14" t="s">
        <v>157</v>
      </c>
      <c r="BH14" t="s">
        <v>157</v>
      </c>
      <c r="BI14" t="s">
        <v>157</v>
      </c>
      <c r="BJ14" t="s">
        <v>157</v>
      </c>
      <c r="BK14" t="s">
        <v>157</v>
      </c>
      <c r="BL14" t="s">
        <v>157</v>
      </c>
      <c r="BM14" t="s">
        <v>157</v>
      </c>
      <c r="BN14" t="s">
        <v>157</v>
      </c>
      <c r="BO14" t="s">
        <v>157</v>
      </c>
      <c r="BP14" t="s">
        <v>157</v>
      </c>
      <c r="BQ14" t="s">
        <v>157</v>
      </c>
      <c r="BR14" t="s">
        <v>157</v>
      </c>
      <c r="BS14" t="s">
        <v>157</v>
      </c>
      <c r="BT14" t="s">
        <v>157</v>
      </c>
      <c r="BU14" t="s">
        <v>157</v>
      </c>
      <c r="BV14" t="s">
        <v>157</v>
      </c>
    </row>
    <row r="15" spans="1:74" ht="14.25">
      <c r="A15" t="s">
        <v>853</v>
      </c>
      <c r="B15" s="88" t="s">
        <v>882</v>
      </c>
      <c r="C15">
        <v>49617</v>
      </c>
      <c r="D15">
        <v>48257</v>
      </c>
      <c r="E15">
        <v>97874</v>
      </c>
      <c r="F15">
        <v>69</v>
      </c>
      <c r="G15">
        <v>80</v>
      </c>
      <c r="H15">
        <v>74</v>
      </c>
      <c r="I15">
        <v>49690</v>
      </c>
      <c r="J15">
        <v>48303</v>
      </c>
      <c r="K15">
        <v>97993</v>
      </c>
      <c r="L15">
        <v>73</v>
      </c>
      <c r="M15">
        <v>73</v>
      </c>
      <c r="N15">
        <v>73</v>
      </c>
      <c r="O15">
        <v>49605</v>
      </c>
      <c r="P15">
        <v>48254</v>
      </c>
      <c r="Q15">
        <v>97859</v>
      </c>
      <c r="R15">
        <v>63</v>
      </c>
      <c r="S15">
        <v>69</v>
      </c>
      <c r="T15">
        <v>66</v>
      </c>
      <c r="U15">
        <v>49605</v>
      </c>
      <c r="V15">
        <v>48254</v>
      </c>
      <c r="W15">
        <v>97859</v>
      </c>
      <c r="X15">
        <v>54</v>
      </c>
      <c r="Y15">
        <v>64</v>
      </c>
      <c r="Z15">
        <v>59</v>
      </c>
      <c r="AA15">
        <v>224414</v>
      </c>
      <c r="AB15">
        <v>214235</v>
      </c>
      <c r="AC15">
        <v>438649</v>
      </c>
      <c r="AD15">
        <v>84</v>
      </c>
      <c r="AE15">
        <v>91</v>
      </c>
      <c r="AF15">
        <v>88</v>
      </c>
      <c r="AG15">
        <v>224533</v>
      </c>
      <c r="AH15">
        <v>214330</v>
      </c>
      <c r="AI15">
        <v>438863</v>
      </c>
      <c r="AJ15">
        <v>87</v>
      </c>
      <c r="AK15">
        <v>87</v>
      </c>
      <c r="AL15">
        <v>87</v>
      </c>
      <c r="AM15">
        <v>224388</v>
      </c>
      <c r="AN15">
        <v>214217</v>
      </c>
      <c r="AO15">
        <v>438605</v>
      </c>
      <c r="AP15">
        <v>81</v>
      </c>
      <c r="AQ15">
        <v>85</v>
      </c>
      <c r="AR15">
        <v>82</v>
      </c>
      <c r="AS15">
        <v>224388</v>
      </c>
      <c r="AT15">
        <v>214217</v>
      </c>
      <c r="AU15">
        <v>438605</v>
      </c>
      <c r="AV15">
        <v>74</v>
      </c>
      <c r="AW15">
        <v>82</v>
      </c>
      <c r="AX15">
        <v>78</v>
      </c>
      <c r="AY15">
        <v>274031</v>
      </c>
      <c r="AZ15">
        <v>262492</v>
      </c>
      <c r="BA15">
        <v>536523</v>
      </c>
      <c r="BB15">
        <v>82</v>
      </c>
      <c r="BC15">
        <v>89</v>
      </c>
      <c r="BD15">
        <v>85</v>
      </c>
      <c r="BE15">
        <v>274223</v>
      </c>
      <c r="BF15">
        <v>262633</v>
      </c>
      <c r="BG15">
        <v>536856</v>
      </c>
      <c r="BH15">
        <v>84</v>
      </c>
      <c r="BI15">
        <v>84</v>
      </c>
      <c r="BJ15">
        <v>84</v>
      </c>
      <c r="BK15">
        <v>273993</v>
      </c>
      <c r="BL15">
        <v>262471</v>
      </c>
      <c r="BM15">
        <v>536464</v>
      </c>
      <c r="BN15">
        <v>77</v>
      </c>
      <c r="BO15">
        <v>82</v>
      </c>
      <c r="BP15">
        <v>79</v>
      </c>
      <c r="BQ15">
        <v>273993</v>
      </c>
      <c r="BR15">
        <v>262471</v>
      </c>
      <c r="BS15">
        <v>536464</v>
      </c>
      <c r="BT15">
        <v>71</v>
      </c>
      <c r="BU15">
        <v>79</v>
      </c>
      <c r="BV15">
        <v>74</v>
      </c>
    </row>
    <row r="16" spans="2:74" ht="12.75">
      <c r="B16" t="s">
        <v>7</v>
      </c>
      <c r="C16">
        <v>34472</v>
      </c>
      <c r="D16">
        <v>33418</v>
      </c>
      <c r="E16">
        <v>67890</v>
      </c>
      <c r="F16">
        <v>66</v>
      </c>
      <c r="G16">
        <v>78</v>
      </c>
      <c r="H16">
        <v>72</v>
      </c>
      <c r="I16">
        <v>34522</v>
      </c>
      <c r="J16">
        <v>33447</v>
      </c>
      <c r="K16">
        <v>67969</v>
      </c>
      <c r="L16">
        <v>71</v>
      </c>
      <c r="M16">
        <v>71</v>
      </c>
      <c r="N16">
        <v>71</v>
      </c>
      <c r="O16">
        <v>34461</v>
      </c>
      <c r="P16">
        <v>33416</v>
      </c>
      <c r="Q16">
        <v>67877</v>
      </c>
      <c r="R16">
        <v>60</v>
      </c>
      <c r="S16">
        <v>67</v>
      </c>
      <c r="T16">
        <v>63</v>
      </c>
      <c r="U16">
        <v>34461</v>
      </c>
      <c r="V16">
        <v>33416</v>
      </c>
      <c r="W16">
        <v>67877</v>
      </c>
      <c r="X16">
        <v>51</v>
      </c>
      <c r="Y16">
        <v>61</v>
      </c>
      <c r="Z16">
        <v>56</v>
      </c>
      <c r="AA16">
        <v>180343</v>
      </c>
      <c r="AB16">
        <v>172475</v>
      </c>
      <c r="AC16">
        <v>352818</v>
      </c>
      <c r="AD16">
        <v>85</v>
      </c>
      <c r="AE16">
        <v>92</v>
      </c>
      <c r="AF16">
        <v>88</v>
      </c>
      <c r="AG16">
        <v>180410</v>
      </c>
      <c r="AH16">
        <v>172532</v>
      </c>
      <c r="AI16">
        <v>352942</v>
      </c>
      <c r="AJ16">
        <v>87</v>
      </c>
      <c r="AK16">
        <v>87</v>
      </c>
      <c r="AL16">
        <v>87</v>
      </c>
      <c r="AM16">
        <v>180326</v>
      </c>
      <c r="AN16">
        <v>172458</v>
      </c>
      <c r="AO16">
        <v>352784</v>
      </c>
      <c r="AP16">
        <v>81</v>
      </c>
      <c r="AQ16">
        <v>85</v>
      </c>
      <c r="AR16">
        <v>83</v>
      </c>
      <c r="AS16">
        <v>180326</v>
      </c>
      <c r="AT16">
        <v>172458</v>
      </c>
      <c r="AU16">
        <v>352784</v>
      </c>
      <c r="AV16">
        <v>75</v>
      </c>
      <c r="AW16">
        <v>82</v>
      </c>
      <c r="AX16">
        <v>78</v>
      </c>
      <c r="AY16">
        <v>214815</v>
      </c>
      <c r="AZ16">
        <v>205893</v>
      </c>
      <c r="BA16">
        <v>420708</v>
      </c>
      <c r="BB16">
        <v>82</v>
      </c>
      <c r="BC16">
        <v>89</v>
      </c>
      <c r="BD16">
        <v>86</v>
      </c>
      <c r="BE16">
        <v>214932</v>
      </c>
      <c r="BF16">
        <v>205979</v>
      </c>
      <c r="BG16">
        <v>420911</v>
      </c>
      <c r="BH16">
        <v>85</v>
      </c>
      <c r="BI16">
        <v>84</v>
      </c>
      <c r="BJ16">
        <v>84</v>
      </c>
      <c r="BK16">
        <v>214787</v>
      </c>
      <c r="BL16">
        <v>205874</v>
      </c>
      <c r="BM16">
        <v>420661</v>
      </c>
      <c r="BN16">
        <v>78</v>
      </c>
      <c r="BO16">
        <v>82</v>
      </c>
      <c r="BP16">
        <v>80</v>
      </c>
      <c r="BQ16">
        <v>214787</v>
      </c>
      <c r="BR16">
        <v>205874</v>
      </c>
      <c r="BS16">
        <v>420661</v>
      </c>
      <c r="BT16">
        <v>71</v>
      </c>
      <c r="BU16">
        <v>79</v>
      </c>
      <c r="BV16">
        <v>75</v>
      </c>
    </row>
    <row r="17" spans="2:74" ht="12.75">
      <c r="B17" t="s">
        <v>59</v>
      </c>
      <c r="C17">
        <v>32216</v>
      </c>
      <c r="D17">
        <v>31282</v>
      </c>
      <c r="E17">
        <v>63498</v>
      </c>
      <c r="F17">
        <v>66</v>
      </c>
      <c r="G17">
        <v>78</v>
      </c>
      <c r="H17">
        <v>72</v>
      </c>
      <c r="I17">
        <v>32259</v>
      </c>
      <c r="J17">
        <v>31301</v>
      </c>
      <c r="K17">
        <v>63560</v>
      </c>
      <c r="L17">
        <v>71</v>
      </c>
      <c r="M17">
        <v>71</v>
      </c>
      <c r="N17">
        <v>71</v>
      </c>
      <c r="O17">
        <v>32207</v>
      </c>
      <c r="P17">
        <v>31280</v>
      </c>
      <c r="Q17">
        <v>63487</v>
      </c>
      <c r="R17">
        <v>60</v>
      </c>
      <c r="S17">
        <v>67</v>
      </c>
      <c r="T17">
        <v>64</v>
      </c>
      <c r="U17">
        <v>32207</v>
      </c>
      <c r="V17">
        <v>31280</v>
      </c>
      <c r="W17">
        <v>63487</v>
      </c>
      <c r="X17">
        <v>51</v>
      </c>
      <c r="Y17">
        <v>62</v>
      </c>
      <c r="Z17">
        <v>56</v>
      </c>
      <c r="AA17">
        <v>169795</v>
      </c>
      <c r="AB17">
        <v>162426</v>
      </c>
      <c r="AC17">
        <v>332221</v>
      </c>
      <c r="AD17">
        <v>86</v>
      </c>
      <c r="AE17">
        <v>92</v>
      </c>
      <c r="AF17">
        <v>89</v>
      </c>
      <c r="AG17">
        <v>169848</v>
      </c>
      <c r="AH17">
        <v>162464</v>
      </c>
      <c r="AI17">
        <v>332312</v>
      </c>
      <c r="AJ17">
        <v>87</v>
      </c>
      <c r="AK17">
        <v>87</v>
      </c>
      <c r="AL17">
        <v>87</v>
      </c>
      <c r="AM17">
        <v>169778</v>
      </c>
      <c r="AN17">
        <v>162409</v>
      </c>
      <c r="AO17">
        <v>332187</v>
      </c>
      <c r="AP17">
        <v>82</v>
      </c>
      <c r="AQ17">
        <v>85</v>
      </c>
      <c r="AR17">
        <v>83</v>
      </c>
      <c r="AS17">
        <v>169778</v>
      </c>
      <c r="AT17">
        <v>162409</v>
      </c>
      <c r="AU17">
        <v>332187</v>
      </c>
      <c r="AV17">
        <v>75</v>
      </c>
      <c r="AW17">
        <v>83</v>
      </c>
      <c r="AX17">
        <v>79</v>
      </c>
      <c r="AY17">
        <v>202011</v>
      </c>
      <c r="AZ17">
        <v>193708</v>
      </c>
      <c r="BA17">
        <v>395719</v>
      </c>
      <c r="BB17">
        <v>82</v>
      </c>
      <c r="BC17">
        <v>90</v>
      </c>
      <c r="BD17">
        <v>86</v>
      </c>
      <c r="BE17">
        <v>202107</v>
      </c>
      <c r="BF17">
        <v>193765</v>
      </c>
      <c r="BG17">
        <v>395872</v>
      </c>
      <c r="BH17">
        <v>85</v>
      </c>
      <c r="BI17">
        <v>85</v>
      </c>
      <c r="BJ17">
        <v>85</v>
      </c>
      <c r="BK17">
        <v>201985</v>
      </c>
      <c r="BL17">
        <v>193689</v>
      </c>
      <c r="BM17">
        <v>395674</v>
      </c>
      <c r="BN17">
        <v>78</v>
      </c>
      <c r="BO17">
        <v>82</v>
      </c>
      <c r="BP17">
        <v>80</v>
      </c>
      <c r="BQ17">
        <v>201985</v>
      </c>
      <c r="BR17">
        <v>193689</v>
      </c>
      <c r="BS17">
        <v>395674</v>
      </c>
      <c r="BT17">
        <v>71</v>
      </c>
      <c r="BU17">
        <v>79</v>
      </c>
      <c r="BV17">
        <v>75</v>
      </c>
    </row>
    <row r="18" spans="2:74" ht="12.75">
      <c r="B18" t="s">
        <v>60</v>
      </c>
      <c r="C18">
        <v>148</v>
      </c>
      <c r="D18">
        <v>128</v>
      </c>
      <c r="E18">
        <v>276</v>
      </c>
      <c r="F18">
        <v>72</v>
      </c>
      <c r="G18">
        <v>74</v>
      </c>
      <c r="H18">
        <v>73</v>
      </c>
      <c r="I18">
        <v>148</v>
      </c>
      <c r="J18">
        <v>129</v>
      </c>
      <c r="K18">
        <v>277</v>
      </c>
      <c r="L18">
        <v>68</v>
      </c>
      <c r="M18">
        <v>67</v>
      </c>
      <c r="N18">
        <v>68</v>
      </c>
      <c r="O18">
        <v>147</v>
      </c>
      <c r="P18">
        <v>128</v>
      </c>
      <c r="Q18">
        <v>275</v>
      </c>
      <c r="R18">
        <v>63</v>
      </c>
      <c r="S18">
        <v>63</v>
      </c>
      <c r="T18">
        <v>63</v>
      </c>
      <c r="U18">
        <v>147</v>
      </c>
      <c r="V18">
        <v>128</v>
      </c>
      <c r="W18">
        <v>275</v>
      </c>
      <c r="X18">
        <v>52</v>
      </c>
      <c r="Y18">
        <v>58</v>
      </c>
      <c r="Z18">
        <v>55</v>
      </c>
      <c r="AA18">
        <v>696</v>
      </c>
      <c r="AB18">
        <v>667</v>
      </c>
      <c r="AC18">
        <v>1363</v>
      </c>
      <c r="AD18">
        <v>93</v>
      </c>
      <c r="AE18">
        <v>94</v>
      </c>
      <c r="AF18">
        <v>94</v>
      </c>
      <c r="AG18">
        <v>697</v>
      </c>
      <c r="AH18">
        <v>667</v>
      </c>
      <c r="AI18">
        <v>1364</v>
      </c>
      <c r="AJ18">
        <v>93</v>
      </c>
      <c r="AK18">
        <v>93</v>
      </c>
      <c r="AL18">
        <v>93</v>
      </c>
      <c r="AM18">
        <v>696</v>
      </c>
      <c r="AN18">
        <v>667</v>
      </c>
      <c r="AO18">
        <v>1363</v>
      </c>
      <c r="AP18">
        <v>90</v>
      </c>
      <c r="AQ18">
        <v>90</v>
      </c>
      <c r="AR18">
        <v>90</v>
      </c>
      <c r="AS18">
        <v>696</v>
      </c>
      <c r="AT18">
        <v>667</v>
      </c>
      <c r="AU18">
        <v>1363</v>
      </c>
      <c r="AV18">
        <v>84</v>
      </c>
      <c r="AW18">
        <v>88</v>
      </c>
      <c r="AX18">
        <v>86</v>
      </c>
      <c r="AY18">
        <v>844</v>
      </c>
      <c r="AZ18">
        <v>795</v>
      </c>
      <c r="BA18">
        <v>1639</v>
      </c>
      <c r="BB18">
        <v>90</v>
      </c>
      <c r="BC18">
        <v>91</v>
      </c>
      <c r="BD18">
        <v>90</v>
      </c>
      <c r="BE18">
        <v>845</v>
      </c>
      <c r="BF18">
        <v>796</v>
      </c>
      <c r="BG18">
        <v>1641</v>
      </c>
      <c r="BH18">
        <v>88</v>
      </c>
      <c r="BI18">
        <v>88</v>
      </c>
      <c r="BJ18">
        <v>88</v>
      </c>
      <c r="BK18">
        <v>843</v>
      </c>
      <c r="BL18">
        <v>795</v>
      </c>
      <c r="BM18">
        <v>1638</v>
      </c>
      <c r="BN18">
        <v>86</v>
      </c>
      <c r="BO18">
        <v>86</v>
      </c>
      <c r="BP18">
        <v>86</v>
      </c>
      <c r="BQ18">
        <v>843</v>
      </c>
      <c r="BR18">
        <v>795</v>
      </c>
      <c r="BS18">
        <v>1638</v>
      </c>
      <c r="BT18">
        <v>78</v>
      </c>
      <c r="BU18">
        <v>83</v>
      </c>
      <c r="BV18">
        <v>81</v>
      </c>
    </row>
    <row r="19" spans="2:74" ht="12.75">
      <c r="B19" t="s">
        <v>61</v>
      </c>
      <c r="C19">
        <v>137</v>
      </c>
      <c r="D19">
        <v>143</v>
      </c>
      <c r="E19">
        <v>280</v>
      </c>
      <c r="F19">
        <v>36</v>
      </c>
      <c r="G19">
        <v>48</v>
      </c>
      <c r="H19">
        <v>42</v>
      </c>
      <c r="I19">
        <v>138</v>
      </c>
      <c r="J19">
        <v>144</v>
      </c>
      <c r="K19">
        <v>282</v>
      </c>
      <c r="L19">
        <v>46</v>
      </c>
      <c r="M19">
        <v>44</v>
      </c>
      <c r="N19">
        <v>45</v>
      </c>
      <c r="O19">
        <v>136</v>
      </c>
      <c r="P19">
        <v>143</v>
      </c>
      <c r="Q19">
        <v>279</v>
      </c>
      <c r="R19">
        <v>32</v>
      </c>
      <c r="S19">
        <v>35</v>
      </c>
      <c r="T19">
        <v>33</v>
      </c>
      <c r="U19">
        <v>136</v>
      </c>
      <c r="V19">
        <v>143</v>
      </c>
      <c r="W19">
        <v>279</v>
      </c>
      <c r="X19">
        <v>25</v>
      </c>
      <c r="Y19">
        <v>29</v>
      </c>
      <c r="Z19">
        <v>27</v>
      </c>
      <c r="AA19">
        <v>74</v>
      </c>
      <c r="AB19">
        <v>50</v>
      </c>
      <c r="AC19">
        <v>124</v>
      </c>
      <c r="AD19">
        <v>55</v>
      </c>
      <c r="AE19">
        <v>40</v>
      </c>
      <c r="AF19">
        <v>49</v>
      </c>
      <c r="AG19">
        <v>75</v>
      </c>
      <c r="AH19">
        <v>52</v>
      </c>
      <c r="AI19">
        <v>127</v>
      </c>
      <c r="AJ19">
        <v>55</v>
      </c>
      <c r="AK19">
        <v>38</v>
      </c>
      <c r="AL19">
        <v>48</v>
      </c>
      <c r="AM19">
        <v>74</v>
      </c>
      <c r="AN19">
        <v>50</v>
      </c>
      <c r="AO19">
        <v>124</v>
      </c>
      <c r="AP19">
        <v>46</v>
      </c>
      <c r="AQ19">
        <v>34</v>
      </c>
      <c r="AR19">
        <v>41</v>
      </c>
      <c r="AS19">
        <v>74</v>
      </c>
      <c r="AT19">
        <v>50</v>
      </c>
      <c r="AU19">
        <v>124</v>
      </c>
      <c r="AV19">
        <v>39</v>
      </c>
      <c r="AW19">
        <v>26</v>
      </c>
      <c r="AX19">
        <v>34</v>
      </c>
      <c r="AY19">
        <v>211</v>
      </c>
      <c r="AZ19">
        <v>193</v>
      </c>
      <c r="BA19">
        <v>404</v>
      </c>
      <c r="BB19">
        <v>43</v>
      </c>
      <c r="BC19">
        <v>46</v>
      </c>
      <c r="BD19">
        <v>44</v>
      </c>
      <c r="BE19">
        <v>213</v>
      </c>
      <c r="BF19">
        <v>196</v>
      </c>
      <c r="BG19">
        <v>409</v>
      </c>
      <c r="BH19">
        <v>49</v>
      </c>
      <c r="BI19">
        <v>43</v>
      </c>
      <c r="BJ19">
        <v>46</v>
      </c>
      <c r="BK19">
        <v>210</v>
      </c>
      <c r="BL19">
        <v>193</v>
      </c>
      <c r="BM19">
        <v>403</v>
      </c>
      <c r="BN19">
        <v>37</v>
      </c>
      <c r="BO19">
        <v>35</v>
      </c>
      <c r="BP19">
        <v>36</v>
      </c>
      <c r="BQ19">
        <v>210</v>
      </c>
      <c r="BR19">
        <v>193</v>
      </c>
      <c r="BS19">
        <v>403</v>
      </c>
      <c r="BT19">
        <v>30</v>
      </c>
      <c r="BU19">
        <v>28</v>
      </c>
      <c r="BV19">
        <v>29</v>
      </c>
    </row>
    <row r="20" spans="2:74" ht="12.75">
      <c r="B20" s="131" t="s">
        <v>114</v>
      </c>
      <c r="C20">
        <v>284</v>
      </c>
      <c r="D20">
        <v>318</v>
      </c>
      <c r="E20">
        <v>602</v>
      </c>
      <c r="F20">
        <v>28</v>
      </c>
      <c r="G20">
        <v>39</v>
      </c>
      <c r="H20">
        <v>34</v>
      </c>
      <c r="I20">
        <v>285</v>
      </c>
      <c r="J20">
        <v>321</v>
      </c>
      <c r="K20">
        <v>606</v>
      </c>
      <c r="L20">
        <v>39</v>
      </c>
      <c r="M20">
        <v>36</v>
      </c>
      <c r="N20">
        <v>37</v>
      </c>
      <c r="O20">
        <v>284</v>
      </c>
      <c r="P20">
        <v>318</v>
      </c>
      <c r="Q20">
        <v>602</v>
      </c>
      <c r="R20">
        <v>24</v>
      </c>
      <c r="S20">
        <v>30</v>
      </c>
      <c r="T20">
        <v>27</v>
      </c>
      <c r="U20">
        <v>284</v>
      </c>
      <c r="V20">
        <v>318</v>
      </c>
      <c r="W20">
        <v>602</v>
      </c>
      <c r="X20">
        <v>17</v>
      </c>
      <c r="Y20">
        <v>27</v>
      </c>
      <c r="Z20">
        <v>22</v>
      </c>
      <c r="AA20">
        <v>440</v>
      </c>
      <c r="AB20">
        <v>335</v>
      </c>
      <c r="AC20">
        <v>775</v>
      </c>
      <c r="AD20">
        <v>35</v>
      </c>
      <c r="AE20">
        <v>41</v>
      </c>
      <c r="AF20">
        <v>38</v>
      </c>
      <c r="AG20">
        <v>442</v>
      </c>
      <c r="AH20">
        <v>339</v>
      </c>
      <c r="AI20">
        <v>781</v>
      </c>
      <c r="AJ20">
        <v>42</v>
      </c>
      <c r="AK20">
        <v>37</v>
      </c>
      <c r="AL20">
        <v>40</v>
      </c>
      <c r="AM20">
        <v>440</v>
      </c>
      <c r="AN20">
        <v>335</v>
      </c>
      <c r="AO20">
        <v>775</v>
      </c>
      <c r="AP20">
        <v>29</v>
      </c>
      <c r="AQ20">
        <v>33</v>
      </c>
      <c r="AR20">
        <v>31</v>
      </c>
      <c r="AS20">
        <v>440</v>
      </c>
      <c r="AT20">
        <v>335</v>
      </c>
      <c r="AU20">
        <v>775</v>
      </c>
      <c r="AV20">
        <v>23</v>
      </c>
      <c r="AW20">
        <v>30</v>
      </c>
      <c r="AX20">
        <v>26</v>
      </c>
      <c r="AY20">
        <v>724</v>
      </c>
      <c r="AZ20">
        <v>653</v>
      </c>
      <c r="BA20">
        <v>1377</v>
      </c>
      <c r="BB20">
        <v>33</v>
      </c>
      <c r="BC20">
        <v>40</v>
      </c>
      <c r="BD20">
        <v>36</v>
      </c>
      <c r="BE20">
        <v>727</v>
      </c>
      <c r="BF20">
        <v>660</v>
      </c>
      <c r="BG20">
        <v>1387</v>
      </c>
      <c r="BH20">
        <v>41</v>
      </c>
      <c r="BI20">
        <v>36</v>
      </c>
      <c r="BJ20">
        <v>39</v>
      </c>
      <c r="BK20">
        <v>724</v>
      </c>
      <c r="BL20">
        <v>653</v>
      </c>
      <c r="BM20">
        <v>1377</v>
      </c>
      <c r="BN20">
        <v>27</v>
      </c>
      <c r="BO20">
        <v>32</v>
      </c>
      <c r="BP20">
        <v>29</v>
      </c>
      <c r="BQ20">
        <v>724</v>
      </c>
      <c r="BR20">
        <v>653</v>
      </c>
      <c r="BS20">
        <v>1377</v>
      </c>
      <c r="BT20">
        <v>21</v>
      </c>
      <c r="BU20">
        <v>29</v>
      </c>
      <c r="BV20">
        <v>24</v>
      </c>
    </row>
    <row r="21" spans="2:74" ht="12.75">
      <c r="B21" t="s">
        <v>107</v>
      </c>
      <c r="C21">
        <v>1687</v>
      </c>
      <c r="D21">
        <v>1547</v>
      </c>
      <c r="E21">
        <v>3234</v>
      </c>
      <c r="F21">
        <v>69</v>
      </c>
      <c r="G21">
        <v>79</v>
      </c>
      <c r="H21">
        <v>74</v>
      </c>
      <c r="I21">
        <v>1692</v>
      </c>
      <c r="J21">
        <v>1552</v>
      </c>
      <c r="K21">
        <v>3244</v>
      </c>
      <c r="L21">
        <v>76</v>
      </c>
      <c r="M21">
        <v>74</v>
      </c>
      <c r="N21">
        <v>75</v>
      </c>
      <c r="O21">
        <v>1687</v>
      </c>
      <c r="P21">
        <v>1547</v>
      </c>
      <c r="Q21">
        <v>3234</v>
      </c>
      <c r="R21">
        <v>65</v>
      </c>
      <c r="S21">
        <v>71</v>
      </c>
      <c r="T21">
        <v>68</v>
      </c>
      <c r="U21">
        <v>1687</v>
      </c>
      <c r="V21">
        <v>1547</v>
      </c>
      <c r="W21">
        <v>3234</v>
      </c>
      <c r="X21">
        <v>57</v>
      </c>
      <c r="Y21">
        <v>66</v>
      </c>
      <c r="Z21">
        <v>61</v>
      </c>
      <c r="AA21">
        <v>9338</v>
      </c>
      <c r="AB21">
        <v>8997</v>
      </c>
      <c r="AC21">
        <v>18335</v>
      </c>
      <c r="AD21">
        <v>75</v>
      </c>
      <c r="AE21">
        <v>82</v>
      </c>
      <c r="AF21">
        <v>79</v>
      </c>
      <c r="AG21">
        <v>9348</v>
      </c>
      <c r="AH21">
        <v>9010</v>
      </c>
      <c r="AI21">
        <v>18358</v>
      </c>
      <c r="AJ21">
        <v>84</v>
      </c>
      <c r="AK21">
        <v>82</v>
      </c>
      <c r="AL21">
        <v>83</v>
      </c>
      <c r="AM21">
        <v>9338</v>
      </c>
      <c r="AN21">
        <v>8997</v>
      </c>
      <c r="AO21">
        <v>18335</v>
      </c>
      <c r="AP21">
        <v>73</v>
      </c>
      <c r="AQ21">
        <v>77</v>
      </c>
      <c r="AR21">
        <v>75</v>
      </c>
      <c r="AS21">
        <v>9338</v>
      </c>
      <c r="AT21">
        <v>8997</v>
      </c>
      <c r="AU21">
        <v>18335</v>
      </c>
      <c r="AV21">
        <v>66</v>
      </c>
      <c r="AW21">
        <v>73</v>
      </c>
      <c r="AX21">
        <v>69</v>
      </c>
      <c r="AY21">
        <v>11025</v>
      </c>
      <c r="AZ21">
        <v>10544</v>
      </c>
      <c r="BA21">
        <v>21569</v>
      </c>
      <c r="BB21">
        <v>74</v>
      </c>
      <c r="BC21">
        <v>82</v>
      </c>
      <c r="BD21">
        <v>78</v>
      </c>
      <c r="BE21">
        <v>11040</v>
      </c>
      <c r="BF21">
        <v>10562</v>
      </c>
      <c r="BG21">
        <v>21602</v>
      </c>
      <c r="BH21">
        <v>83</v>
      </c>
      <c r="BI21">
        <v>81</v>
      </c>
      <c r="BJ21">
        <v>82</v>
      </c>
      <c r="BK21">
        <v>11025</v>
      </c>
      <c r="BL21">
        <v>10544</v>
      </c>
      <c r="BM21">
        <v>21569</v>
      </c>
      <c r="BN21">
        <v>72</v>
      </c>
      <c r="BO21">
        <v>76</v>
      </c>
      <c r="BP21">
        <v>74</v>
      </c>
      <c r="BQ21">
        <v>11025</v>
      </c>
      <c r="BR21">
        <v>10544</v>
      </c>
      <c r="BS21">
        <v>21569</v>
      </c>
      <c r="BT21">
        <v>65</v>
      </c>
      <c r="BU21">
        <v>72</v>
      </c>
      <c r="BV21">
        <v>68</v>
      </c>
    </row>
    <row r="22" spans="2:74" ht="12.75">
      <c r="B22" t="s">
        <v>12</v>
      </c>
      <c r="C22">
        <v>3097</v>
      </c>
      <c r="D22">
        <v>2991</v>
      </c>
      <c r="E22">
        <v>6088</v>
      </c>
      <c r="F22">
        <v>74</v>
      </c>
      <c r="G22">
        <v>83</v>
      </c>
      <c r="H22">
        <v>79</v>
      </c>
      <c r="I22">
        <v>3103</v>
      </c>
      <c r="J22">
        <v>2995</v>
      </c>
      <c r="K22">
        <v>6098</v>
      </c>
      <c r="L22">
        <v>75</v>
      </c>
      <c r="M22">
        <v>75</v>
      </c>
      <c r="N22">
        <v>75</v>
      </c>
      <c r="O22">
        <v>3096</v>
      </c>
      <c r="P22">
        <v>2991</v>
      </c>
      <c r="Q22">
        <v>6087</v>
      </c>
      <c r="R22">
        <v>67</v>
      </c>
      <c r="S22">
        <v>72</v>
      </c>
      <c r="T22">
        <v>70</v>
      </c>
      <c r="U22">
        <v>3096</v>
      </c>
      <c r="V22">
        <v>2991</v>
      </c>
      <c r="W22">
        <v>6087</v>
      </c>
      <c r="X22">
        <v>60</v>
      </c>
      <c r="Y22">
        <v>68</v>
      </c>
      <c r="Z22">
        <v>64</v>
      </c>
      <c r="AA22">
        <v>8480</v>
      </c>
      <c r="AB22">
        <v>8088</v>
      </c>
      <c r="AC22">
        <v>16568</v>
      </c>
      <c r="AD22">
        <v>86</v>
      </c>
      <c r="AE22">
        <v>93</v>
      </c>
      <c r="AF22">
        <v>89</v>
      </c>
      <c r="AG22">
        <v>8481</v>
      </c>
      <c r="AH22">
        <v>8092</v>
      </c>
      <c r="AI22">
        <v>16573</v>
      </c>
      <c r="AJ22">
        <v>87</v>
      </c>
      <c r="AK22">
        <v>88</v>
      </c>
      <c r="AL22">
        <v>87</v>
      </c>
      <c r="AM22">
        <v>8476</v>
      </c>
      <c r="AN22">
        <v>8088</v>
      </c>
      <c r="AO22">
        <v>16564</v>
      </c>
      <c r="AP22">
        <v>81</v>
      </c>
      <c r="AQ22">
        <v>86</v>
      </c>
      <c r="AR22">
        <v>84</v>
      </c>
      <c r="AS22">
        <v>8476</v>
      </c>
      <c r="AT22">
        <v>8088</v>
      </c>
      <c r="AU22">
        <v>16564</v>
      </c>
      <c r="AV22">
        <v>76</v>
      </c>
      <c r="AW22">
        <v>84</v>
      </c>
      <c r="AX22">
        <v>80</v>
      </c>
      <c r="AY22">
        <v>11577</v>
      </c>
      <c r="AZ22">
        <v>11079</v>
      </c>
      <c r="BA22">
        <v>22656</v>
      </c>
      <c r="BB22">
        <v>83</v>
      </c>
      <c r="BC22">
        <v>90</v>
      </c>
      <c r="BD22">
        <v>87</v>
      </c>
      <c r="BE22">
        <v>11584</v>
      </c>
      <c r="BF22">
        <v>11087</v>
      </c>
      <c r="BG22">
        <v>22671</v>
      </c>
      <c r="BH22">
        <v>84</v>
      </c>
      <c r="BI22">
        <v>84</v>
      </c>
      <c r="BJ22">
        <v>84</v>
      </c>
      <c r="BK22">
        <v>11572</v>
      </c>
      <c r="BL22">
        <v>11079</v>
      </c>
      <c r="BM22">
        <v>22651</v>
      </c>
      <c r="BN22">
        <v>78</v>
      </c>
      <c r="BO22">
        <v>82</v>
      </c>
      <c r="BP22">
        <v>80</v>
      </c>
      <c r="BQ22">
        <v>11572</v>
      </c>
      <c r="BR22">
        <v>11079</v>
      </c>
      <c r="BS22">
        <v>22651</v>
      </c>
      <c r="BT22">
        <v>72</v>
      </c>
      <c r="BU22">
        <v>80</v>
      </c>
      <c r="BV22">
        <v>76</v>
      </c>
    </row>
    <row r="23" spans="2:74" ht="12.75">
      <c r="B23" t="s">
        <v>62</v>
      </c>
      <c r="C23">
        <v>1191</v>
      </c>
      <c r="D23">
        <v>1170</v>
      </c>
      <c r="E23">
        <v>2361</v>
      </c>
      <c r="F23">
        <v>72</v>
      </c>
      <c r="G23">
        <v>83</v>
      </c>
      <c r="H23">
        <v>77</v>
      </c>
      <c r="I23">
        <v>1194</v>
      </c>
      <c r="J23">
        <v>1171</v>
      </c>
      <c r="K23">
        <v>2365</v>
      </c>
      <c r="L23">
        <v>75</v>
      </c>
      <c r="M23">
        <v>74</v>
      </c>
      <c r="N23">
        <v>75</v>
      </c>
      <c r="O23">
        <v>1191</v>
      </c>
      <c r="P23">
        <v>1170</v>
      </c>
      <c r="Q23">
        <v>2361</v>
      </c>
      <c r="R23">
        <v>66</v>
      </c>
      <c r="S23">
        <v>71</v>
      </c>
      <c r="T23">
        <v>68</v>
      </c>
      <c r="U23">
        <v>1191</v>
      </c>
      <c r="V23">
        <v>1170</v>
      </c>
      <c r="W23">
        <v>2361</v>
      </c>
      <c r="X23">
        <v>57</v>
      </c>
      <c r="Y23">
        <v>66</v>
      </c>
      <c r="Z23">
        <v>62</v>
      </c>
      <c r="AA23">
        <v>2391</v>
      </c>
      <c r="AB23">
        <v>2311</v>
      </c>
      <c r="AC23">
        <v>4702</v>
      </c>
      <c r="AD23">
        <v>84</v>
      </c>
      <c r="AE23">
        <v>91</v>
      </c>
      <c r="AF23">
        <v>87</v>
      </c>
      <c r="AG23">
        <v>2389</v>
      </c>
      <c r="AH23">
        <v>2312</v>
      </c>
      <c r="AI23">
        <v>4701</v>
      </c>
      <c r="AJ23">
        <v>83</v>
      </c>
      <c r="AK23">
        <v>84</v>
      </c>
      <c r="AL23">
        <v>83</v>
      </c>
      <c r="AM23">
        <v>2388</v>
      </c>
      <c r="AN23">
        <v>2311</v>
      </c>
      <c r="AO23">
        <v>4699</v>
      </c>
      <c r="AP23">
        <v>77</v>
      </c>
      <c r="AQ23">
        <v>82</v>
      </c>
      <c r="AR23">
        <v>80</v>
      </c>
      <c r="AS23">
        <v>2388</v>
      </c>
      <c r="AT23">
        <v>2311</v>
      </c>
      <c r="AU23">
        <v>4699</v>
      </c>
      <c r="AV23">
        <v>71</v>
      </c>
      <c r="AW23">
        <v>80</v>
      </c>
      <c r="AX23">
        <v>75</v>
      </c>
      <c r="AY23">
        <v>3582</v>
      </c>
      <c r="AZ23">
        <v>3481</v>
      </c>
      <c r="BA23">
        <v>7063</v>
      </c>
      <c r="BB23">
        <v>80</v>
      </c>
      <c r="BC23">
        <v>88</v>
      </c>
      <c r="BD23">
        <v>84</v>
      </c>
      <c r="BE23">
        <v>3583</v>
      </c>
      <c r="BF23">
        <v>3483</v>
      </c>
      <c r="BG23">
        <v>7066</v>
      </c>
      <c r="BH23">
        <v>80</v>
      </c>
      <c r="BI23">
        <v>81</v>
      </c>
      <c r="BJ23">
        <v>80</v>
      </c>
      <c r="BK23">
        <v>3579</v>
      </c>
      <c r="BL23">
        <v>3481</v>
      </c>
      <c r="BM23">
        <v>7060</v>
      </c>
      <c r="BN23">
        <v>73</v>
      </c>
      <c r="BO23">
        <v>78</v>
      </c>
      <c r="BP23">
        <v>76</v>
      </c>
      <c r="BQ23">
        <v>3579</v>
      </c>
      <c r="BR23">
        <v>3481</v>
      </c>
      <c r="BS23">
        <v>7060</v>
      </c>
      <c r="BT23">
        <v>66</v>
      </c>
      <c r="BU23">
        <v>75</v>
      </c>
      <c r="BV23">
        <v>71</v>
      </c>
    </row>
    <row r="24" spans="2:74" ht="12.75">
      <c r="B24" t="s">
        <v>63</v>
      </c>
      <c r="C24">
        <v>378</v>
      </c>
      <c r="D24">
        <v>378</v>
      </c>
      <c r="E24">
        <v>756</v>
      </c>
      <c r="F24">
        <v>77</v>
      </c>
      <c r="G24">
        <v>83</v>
      </c>
      <c r="H24">
        <v>80</v>
      </c>
      <c r="I24">
        <v>379</v>
      </c>
      <c r="J24">
        <v>379</v>
      </c>
      <c r="K24">
        <v>758</v>
      </c>
      <c r="L24">
        <v>76</v>
      </c>
      <c r="M24">
        <v>74</v>
      </c>
      <c r="N24">
        <v>75</v>
      </c>
      <c r="O24">
        <v>377</v>
      </c>
      <c r="P24">
        <v>378</v>
      </c>
      <c r="Q24">
        <v>755</v>
      </c>
      <c r="R24">
        <v>70</v>
      </c>
      <c r="S24">
        <v>71</v>
      </c>
      <c r="T24">
        <v>71</v>
      </c>
      <c r="U24">
        <v>377</v>
      </c>
      <c r="V24">
        <v>378</v>
      </c>
      <c r="W24">
        <v>755</v>
      </c>
      <c r="X24">
        <v>62</v>
      </c>
      <c r="Y24">
        <v>66</v>
      </c>
      <c r="Z24">
        <v>64</v>
      </c>
      <c r="AA24">
        <v>852</v>
      </c>
      <c r="AB24">
        <v>856</v>
      </c>
      <c r="AC24">
        <v>1708</v>
      </c>
      <c r="AD24">
        <v>86</v>
      </c>
      <c r="AE24">
        <v>93</v>
      </c>
      <c r="AF24">
        <v>90</v>
      </c>
      <c r="AG24">
        <v>852</v>
      </c>
      <c r="AH24">
        <v>857</v>
      </c>
      <c r="AI24">
        <v>1709</v>
      </c>
      <c r="AJ24">
        <v>87</v>
      </c>
      <c r="AK24">
        <v>86</v>
      </c>
      <c r="AL24">
        <v>86</v>
      </c>
      <c r="AM24">
        <v>852</v>
      </c>
      <c r="AN24">
        <v>856</v>
      </c>
      <c r="AO24">
        <v>1708</v>
      </c>
      <c r="AP24">
        <v>81</v>
      </c>
      <c r="AQ24">
        <v>84</v>
      </c>
      <c r="AR24">
        <v>83</v>
      </c>
      <c r="AS24">
        <v>852</v>
      </c>
      <c r="AT24">
        <v>856</v>
      </c>
      <c r="AU24">
        <v>1708</v>
      </c>
      <c r="AV24">
        <v>76</v>
      </c>
      <c r="AW24">
        <v>83</v>
      </c>
      <c r="AX24">
        <v>79</v>
      </c>
      <c r="AY24">
        <v>1230</v>
      </c>
      <c r="AZ24">
        <v>1234</v>
      </c>
      <c r="BA24">
        <v>2464</v>
      </c>
      <c r="BB24">
        <v>83</v>
      </c>
      <c r="BC24">
        <v>90</v>
      </c>
      <c r="BD24">
        <v>87</v>
      </c>
      <c r="BE24">
        <v>1231</v>
      </c>
      <c r="BF24">
        <v>1236</v>
      </c>
      <c r="BG24">
        <v>2467</v>
      </c>
      <c r="BH24">
        <v>84</v>
      </c>
      <c r="BI24">
        <v>82</v>
      </c>
      <c r="BJ24">
        <v>83</v>
      </c>
      <c r="BK24">
        <v>1229</v>
      </c>
      <c r="BL24">
        <v>1234</v>
      </c>
      <c r="BM24">
        <v>2463</v>
      </c>
      <c r="BN24">
        <v>78</v>
      </c>
      <c r="BO24">
        <v>80</v>
      </c>
      <c r="BP24">
        <v>79</v>
      </c>
      <c r="BQ24">
        <v>1229</v>
      </c>
      <c r="BR24">
        <v>1234</v>
      </c>
      <c r="BS24">
        <v>2463</v>
      </c>
      <c r="BT24">
        <v>72</v>
      </c>
      <c r="BU24">
        <v>78</v>
      </c>
      <c r="BV24">
        <v>75</v>
      </c>
    </row>
    <row r="25" spans="2:74" ht="12.75">
      <c r="B25" t="s">
        <v>64</v>
      </c>
      <c r="C25">
        <v>478</v>
      </c>
      <c r="D25">
        <v>451</v>
      </c>
      <c r="E25">
        <v>929</v>
      </c>
      <c r="F25">
        <v>72</v>
      </c>
      <c r="G25">
        <v>82</v>
      </c>
      <c r="H25">
        <v>77</v>
      </c>
      <c r="I25">
        <v>479</v>
      </c>
      <c r="J25">
        <v>451</v>
      </c>
      <c r="K25">
        <v>930</v>
      </c>
      <c r="L25">
        <v>76</v>
      </c>
      <c r="M25">
        <v>76</v>
      </c>
      <c r="N25">
        <v>76</v>
      </c>
      <c r="O25">
        <v>478</v>
      </c>
      <c r="P25">
        <v>451</v>
      </c>
      <c r="Q25">
        <v>929</v>
      </c>
      <c r="R25">
        <v>66</v>
      </c>
      <c r="S25">
        <v>73</v>
      </c>
      <c r="T25">
        <v>69</v>
      </c>
      <c r="U25">
        <v>478</v>
      </c>
      <c r="V25">
        <v>451</v>
      </c>
      <c r="W25">
        <v>929</v>
      </c>
      <c r="X25">
        <v>59</v>
      </c>
      <c r="Y25">
        <v>67</v>
      </c>
      <c r="Z25">
        <v>63</v>
      </c>
      <c r="AA25">
        <v>2008</v>
      </c>
      <c r="AB25">
        <v>1887</v>
      </c>
      <c r="AC25">
        <v>3895</v>
      </c>
      <c r="AD25">
        <v>89</v>
      </c>
      <c r="AE25">
        <v>94</v>
      </c>
      <c r="AF25">
        <v>92</v>
      </c>
      <c r="AG25">
        <v>2010</v>
      </c>
      <c r="AH25">
        <v>1887</v>
      </c>
      <c r="AI25">
        <v>3897</v>
      </c>
      <c r="AJ25">
        <v>90</v>
      </c>
      <c r="AK25">
        <v>91</v>
      </c>
      <c r="AL25">
        <v>91</v>
      </c>
      <c r="AM25">
        <v>2008</v>
      </c>
      <c r="AN25">
        <v>1887</v>
      </c>
      <c r="AO25">
        <v>3895</v>
      </c>
      <c r="AP25">
        <v>86</v>
      </c>
      <c r="AQ25">
        <v>90</v>
      </c>
      <c r="AR25">
        <v>88</v>
      </c>
      <c r="AS25">
        <v>2008</v>
      </c>
      <c r="AT25">
        <v>1887</v>
      </c>
      <c r="AU25">
        <v>3895</v>
      </c>
      <c r="AV25">
        <v>81</v>
      </c>
      <c r="AW25">
        <v>88</v>
      </c>
      <c r="AX25">
        <v>84</v>
      </c>
      <c r="AY25">
        <v>2486</v>
      </c>
      <c r="AZ25">
        <v>2338</v>
      </c>
      <c r="BA25">
        <v>4824</v>
      </c>
      <c r="BB25">
        <v>86</v>
      </c>
      <c r="BC25">
        <v>92</v>
      </c>
      <c r="BD25">
        <v>89</v>
      </c>
      <c r="BE25">
        <v>2489</v>
      </c>
      <c r="BF25">
        <v>2338</v>
      </c>
      <c r="BG25">
        <v>4827</v>
      </c>
      <c r="BH25">
        <v>88</v>
      </c>
      <c r="BI25">
        <v>88</v>
      </c>
      <c r="BJ25">
        <v>88</v>
      </c>
      <c r="BK25">
        <v>2486</v>
      </c>
      <c r="BL25">
        <v>2338</v>
      </c>
      <c r="BM25">
        <v>4824</v>
      </c>
      <c r="BN25">
        <v>82</v>
      </c>
      <c r="BO25">
        <v>86</v>
      </c>
      <c r="BP25">
        <v>84</v>
      </c>
      <c r="BQ25">
        <v>2486</v>
      </c>
      <c r="BR25">
        <v>2338</v>
      </c>
      <c r="BS25">
        <v>4824</v>
      </c>
      <c r="BT25">
        <v>77</v>
      </c>
      <c r="BU25">
        <v>84</v>
      </c>
      <c r="BV25">
        <v>80</v>
      </c>
    </row>
    <row r="26" spans="2:74" ht="12.75">
      <c r="B26" t="s">
        <v>108</v>
      </c>
      <c r="C26">
        <v>1050</v>
      </c>
      <c r="D26">
        <v>992</v>
      </c>
      <c r="E26">
        <v>2042</v>
      </c>
      <c r="F26">
        <v>77</v>
      </c>
      <c r="G26">
        <v>85</v>
      </c>
      <c r="H26">
        <v>81</v>
      </c>
      <c r="I26">
        <v>1051</v>
      </c>
      <c r="J26">
        <v>994</v>
      </c>
      <c r="K26">
        <v>2045</v>
      </c>
      <c r="L26">
        <v>76</v>
      </c>
      <c r="M26">
        <v>77</v>
      </c>
      <c r="N26">
        <v>76</v>
      </c>
      <c r="O26">
        <v>1050</v>
      </c>
      <c r="P26">
        <v>992</v>
      </c>
      <c r="Q26">
        <v>2042</v>
      </c>
      <c r="R26">
        <v>69</v>
      </c>
      <c r="S26">
        <v>74</v>
      </c>
      <c r="T26">
        <v>71</v>
      </c>
      <c r="U26">
        <v>1050</v>
      </c>
      <c r="V26">
        <v>992</v>
      </c>
      <c r="W26">
        <v>2042</v>
      </c>
      <c r="X26">
        <v>62</v>
      </c>
      <c r="Y26">
        <v>70</v>
      </c>
      <c r="Z26">
        <v>66</v>
      </c>
      <c r="AA26">
        <v>3229</v>
      </c>
      <c r="AB26">
        <v>3034</v>
      </c>
      <c r="AC26">
        <v>6263</v>
      </c>
      <c r="AD26">
        <v>86</v>
      </c>
      <c r="AE26">
        <v>93</v>
      </c>
      <c r="AF26">
        <v>90</v>
      </c>
      <c r="AG26">
        <v>3230</v>
      </c>
      <c r="AH26">
        <v>3036</v>
      </c>
      <c r="AI26">
        <v>6266</v>
      </c>
      <c r="AJ26">
        <v>88</v>
      </c>
      <c r="AK26">
        <v>89</v>
      </c>
      <c r="AL26">
        <v>88</v>
      </c>
      <c r="AM26">
        <v>3228</v>
      </c>
      <c r="AN26">
        <v>3034</v>
      </c>
      <c r="AO26">
        <v>6262</v>
      </c>
      <c r="AP26">
        <v>82</v>
      </c>
      <c r="AQ26">
        <v>87</v>
      </c>
      <c r="AR26">
        <v>85</v>
      </c>
      <c r="AS26">
        <v>3228</v>
      </c>
      <c r="AT26">
        <v>3034</v>
      </c>
      <c r="AU26">
        <v>6262</v>
      </c>
      <c r="AV26">
        <v>77</v>
      </c>
      <c r="AW26">
        <v>85</v>
      </c>
      <c r="AX26">
        <v>81</v>
      </c>
      <c r="AY26">
        <v>4279</v>
      </c>
      <c r="AZ26">
        <v>4026</v>
      </c>
      <c r="BA26">
        <v>8305</v>
      </c>
      <c r="BB26">
        <v>84</v>
      </c>
      <c r="BC26">
        <v>91</v>
      </c>
      <c r="BD26">
        <v>87</v>
      </c>
      <c r="BE26">
        <v>4281</v>
      </c>
      <c r="BF26">
        <v>4030</v>
      </c>
      <c r="BG26">
        <v>8311</v>
      </c>
      <c r="BH26">
        <v>85</v>
      </c>
      <c r="BI26">
        <v>86</v>
      </c>
      <c r="BJ26">
        <v>85</v>
      </c>
      <c r="BK26">
        <v>4278</v>
      </c>
      <c r="BL26">
        <v>4026</v>
      </c>
      <c r="BM26">
        <v>8304</v>
      </c>
      <c r="BN26">
        <v>79</v>
      </c>
      <c r="BO26">
        <v>84</v>
      </c>
      <c r="BP26">
        <v>81</v>
      </c>
      <c r="BQ26">
        <v>4278</v>
      </c>
      <c r="BR26">
        <v>4026</v>
      </c>
      <c r="BS26">
        <v>8304</v>
      </c>
      <c r="BT26">
        <v>73</v>
      </c>
      <c r="BU26">
        <v>81</v>
      </c>
      <c r="BV26">
        <v>77</v>
      </c>
    </row>
    <row r="27" spans="2:74" ht="12.75">
      <c r="B27" t="s">
        <v>17</v>
      </c>
      <c r="C27">
        <v>5326</v>
      </c>
      <c r="D27">
        <v>5286</v>
      </c>
      <c r="E27">
        <v>10612</v>
      </c>
      <c r="F27">
        <v>76</v>
      </c>
      <c r="G27">
        <v>85</v>
      </c>
      <c r="H27">
        <v>81</v>
      </c>
      <c r="I27">
        <v>5333</v>
      </c>
      <c r="J27">
        <v>5293</v>
      </c>
      <c r="K27">
        <v>10626</v>
      </c>
      <c r="L27">
        <v>78</v>
      </c>
      <c r="M27">
        <v>78</v>
      </c>
      <c r="N27">
        <v>78</v>
      </c>
      <c r="O27">
        <v>5326</v>
      </c>
      <c r="P27">
        <v>5286</v>
      </c>
      <c r="Q27">
        <v>10612</v>
      </c>
      <c r="R27">
        <v>71</v>
      </c>
      <c r="S27">
        <v>75</v>
      </c>
      <c r="T27">
        <v>73</v>
      </c>
      <c r="U27">
        <v>5326</v>
      </c>
      <c r="V27">
        <v>5286</v>
      </c>
      <c r="W27">
        <v>10612</v>
      </c>
      <c r="X27">
        <v>63</v>
      </c>
      <c r="Y27">
        <v>71</v>
      </c>
      <c r="Z27">
        <v>67</v>
      </c>
      <c r="AA27">
        <v>21228</v>
      </c>
      <c r="AB27">
        <v>19937</v>
      </c>
      <c r="AC27">
        <v>41165</v>
      </c>
      <c r="AD27">
        <v>83</v>
      </c>
      <c r="AE27">
        <v>90</v>
      </c>
      <c r="AF27">
        <v>87</v>
      </c>
      <c r="AG27">
        <v>21245</v>
      </c>
      <c r="AH27">
        <v>19952</v>
      </c>
      <c r="AI27">
        <v>41197</v>
      </c>
      <c r="AJ27">
        <v>86</v>
      </c>
      <c r="AK27">
        <v>86</v>
      </c>
      <c r="AL27">
        <v>86</v>
      </c>
      <c r="AM27">
        <v>21225</v>
      </c>
      <c r="AN27">
        <v>19937</v>
      </c>
      <c r="AO27">
        <v>41162</v>
      </c>
      <c r="AP27">
        <v>80</v>
      </c>
      <c r="AQ27">
        <v>83</v>
      </c>
      <c r="AR27">
        <v>81</v>
      </c>
      <c r="AS27">
        <v>21225</v>
      </c>
      <c r="AT27">
        <v>19937</v>
      </c>
      <c r="AU27">
        <v>41162</v>
      </c>
      <c r="AV27">
        <v>74</v>
      </c>
      <c r="AW27">
        <v>81</v>
      </c>
      <c r="AX27">
        <v>77</v>
      </c>
      <c r="AY27">
        <v>26554</v>
      </c>
      <c r="AZ27">
        <v>25223</v>
      </c>
      <c r="BA27">
        <v>51777</v>
      </c>
      <c r="BB27">
        <v>82</v>
      </c>
      <c r="BC27">
        <v>89</v>
      </c>
      <c r="BD27">
        <v>85</v>
      </c>
      <c r="BE27">
        <v>26578</v>
      </c>
      <c r="BF27">
        <v>25245</v>
      </c>
      <c r="BG27">
        <v>51823</v>
      </c>
      <c r="BH27">
        <v>84</v>
      </c>
      <c r="BI27">
        <v>84</v>
      </c>
      <c r="BJ27">
        <v>84</v>
      </c>
      <c r="BK27">
        <v>26551</v>
      </c>
      <c r="BL27">
        <v>25223</v>
      </c>
      <c r="BM27">
        <v>51774</v>
      </c>
      <c r="BN27">
        <v>78</v>
      </c>
      <c r="BO27">
        <v>82</v>
      </c>
      <c r="BP27">
        <v>80</v>
      </c>
      <c r="BQ27">
        <v>26551</v>
      </c>
      <c r="BR27">
        <v>25223</v>
      </c>
      <c r="BS27">
        <v>51774</v>
      </c>
      <c r="BT27">
        <v>72</v>
      </c>
      <c r="BU27">
        <v>79</v>
      </c>
      <c r="BV27">
        <v>75</v>
      </c>
    </row>
    <row r="28" spans="2:74" ht="12.75">
      <c r="B28" t="s">
        <v>65</v>
      </c>
      <c r="C28">
        <v>607</v>
      </c>
      <c r="D28">
        <v>576</v>
      </c>
      <c r="E28">
        <v>1183</v>
      </c>
      <c r="F28">
        <v>80</v>
      </c>
      <c r="G28">
        <v>90</v>
      </c>
      <c r="H28">
        <v>85</v>
      </c>
      <c r="I28">
        <v>607</v>
      </c>
      <c r="J28">
        <v>577</v>
      </c>
      <c r="K28">
        <v>1184</v>
      </c>
      <c r="L28">
        <v>80</v>
      </c>
      <c r="M28">
        <v>83</v>
      </c>
      <c r="N28">
        <v>82</v>
      </c>
      <c r="O28">
        <v>607</v>
      </c>
      <c r="P28">
        <v>576</v>
      </c>
      <c r="Q28">
        <v>1183</v>
      </c>
      <c r="R28">
        <v>74</v>
      </c>
      <c r="S28">
        <v>80</v>
      </c>
      <c r="T28">
        <v>77</v>
      </c>
      <c r="U28">
        <v>607</v>
      </c>
      <c r="V28">
        <v>576</v>
      </c>
      <c r="W28">
        <v>1183</v>
      </c>
      <c r="X28">
        <v>69</v>
      </c>
      <c r="Y28">
        <v>77</v>
      </c>
      <c r="Z28">
        <v>73</v>
      </c>
      <c r="AA28">
        <v>6319</v>
      </c>
      <c r="AB28">
        <v>5705</v>
      </c>
      <c r="AC28">
        <v>12024</v>
      </c>
      <c r="AD28">
        <v>88</v>
      </c>
      <c r="AE28">
        <v>94</v>
      </c>
      <c r="AF28">
        <v>91</v>
      </c>
      <c r="AG28">
        <v>6324</v>
      </c>
      <c r="AH28">
        <v>5706</v>
      </c>
      <c r="AI28">
        <v>12030</v>
      </c>
      <c r="AJ28">
        <v>90</v>
      </c>
      <c r="AK28">
        <v>91</v>
      </c>
      <c r="AL28">
        <v>90</v>
      </c>
      <c r="AM28">
        <v>6319</v>
      </c>
      <c r="AN28">
        <v>5705</v>
      </c>
      <c r="AO28">
        <v>12024</v>
      </c>
      <c r="AP28">
        <v>85</v>
      </c>
      <c r="AQ28">
        <v>89</v>
      </c>
      <c r="AR28">
        <v>87</v>
      </c>
      <c r="AS28">
        <v>6319</v>
      </c>
      <c r="AT28">
        <v>5705</v>
      </c>
      <c r="AU28">
        <v>12024</v>
      </c>
      <c r="AV28">
        <v>81</v>
      </c>
      <c r="AW28">
        <v>87</v>
      </c>
      <c r="AX28">
        <v>84</v>
      </c>
      <c r="AY28">
        <v>6926</v>
      </c>
      <c r="AZ28">
        <v>6281</v>
      </c>
      <c r="BA28">
        <v>13207</v>
      </c>
      <c r="BB28">
        <v>88</v>
      </c>
      <c r="BC28">
        <v>93</v>
      </c>
      <c r="BD28">
        <v>90</v>
      </c>
      <c r="BE28">
        <v>6931</v>
      </c>
      <c r="BF28">
        <v>6283</v>
      </c>
      <c r="BG28">
        <v>13214</v>
      </c>
      <c r="BH28">
        <v>89</v>
      </c>
      <c r="BI28">
        <v>90</v>
      </c>
      <c r="BJ28">
        <v>90</v>
      </c>
      <c r="BK28">
        <v>6926</v>
      </c>
      <c r="BL28">
        <v>6281</v>
      </c>
      <c r="BM28">
        <v>13207</v>
      </c>
      <c r="BN28">
        <v>84</v>
      </c>
      <c r="BO28">
        <v>88</v>
      </c>
      <c r="BP28">
        <v>86</v>
      </c>
      <c r="BQ28">
        <v>6926</v>
      </c>
      <c r="BR28">
        <v>6281</v>
      </c>
      <c r="BS28">
        <v>13207</v>
      </c>
      <c r="BT28">
        <v>80</v>
      </c>
      <c r="BU28">
        <v>86</v>
      </c>
      <c r="BV28">
        <v>83</v>
      </c>
    </row>
    <row r="29" spans="2:74" ht="12.75">
      <c r="B29" t="s">
        <v>66</v>
      </c>
      <c r="C29">
        <v>2673</v>
      </c>
      <c r="D29">
        <v>2651</v>
      </c>
      <c r="E29">
        <v>5324</v>
      </c>
      <c r="F29">
        <v>72</v>
      </c>
      <c r="G29">
        <v>82</v>
      </c>
      <c r="H29">
        <v>77</v>
      </c>
      <c r="I29">
        <v>2673</v>
      </c>
      <c r="J29">
        <v>2654</v>
      </c>
      <c r="K29">
        <v>5327</v>
      </c>
      <c r="L29">
        <v>75</v>
      </c>
      <c r="M29">
        <v>74</v>
      </c>
      <c r="N29">
        <v>75</v>
      </c>
      <c r="O29">
        <v>2673</v>
      </c>
      <c r="P29">
        <v>2651</v>
      </c>
      <c r="Q29">
        <v>5324</v>
      </c>
      <c r="R29">
        <v>66</v>
      </c>
      <c r="S29">
        <v>71</v>
      </c>
      <c r="T29">
        <v>68</v>
      </c>
      <c r="U29">
        <v>2673</v>
      </c>
      <c r="V29">
        <v>2651</v>
      </c>
      <c r="W29">
        <v>5324</v>
      </c>
      <c r="X29">
        <v>59</v>
      </c>
      <c r="Y29">
        <v>67</v>
      </c>
      <c r="Z29">
        <v>63</v>
      </c>
      <c r="AA29">
        <v>8604</v>
      </c>
      <c r="AB29">
        <v>8160</v>
      </c>
      <c r="AC29">
        <v>16764</v>
      </c>
      <c r="AD29">
        <v>79</v>
      </c>
      <c r="AE29">
        <v>88</v>
      </c>
      <c r="AF29">
        <v>83</v>
      </c>
      <c r="AG29">
        <v>8611</v>
      </c>
      <c r="AH29">
        <v>8168</v>
      </c>
      <c r="AI29">
        <v>16779</v>
      </c>
      <c r="AJ29">
        <v>82</v>
      </c>
      <c r="AK29">
        <v>81</v>
      </c>
      <c r="AL29">
        <v>81</v>
      </c>
      <c r="AM29">
        <v>8602</v>
      </c>
      <c r="AN29">
        <v>8160</v>
      </c>
      <c r="AO29">
        <v>16762</v>
      </c>
      <c r="AP29">
        <v>75</v>
      </c>
      <c r="AQ29">
        <v>78</v>
      </c>
      <c r="AR29">
        <v>77</v>
      </c>
      <c r="AS29">
        <v>8602</v>
      </c>
      <c r="AT29">
        <v>8160</v>
      </c>
      <c r="AU29">
        <v>16762</v>
      </c>
      <c r="AV29">
        <v>68</v>
      </c>
      <c r="AW29">
        <v>75</v>
      </c>
      <c r="AX29">
        <v>72</v>
      </c>
      <c r="AY29">
        <v>11277</v>
      </c>
      <c r="AZ29">
        <v>10811</v>
      </c>
      <c r="BA29">
        <v>22088</v>
      </c>
      <c r="BB29">
        <v>78</v>
      </c>
      <c r="BC29">
        <v>86</v>
      </c>
      <c r="BD29">
        <v>82</v>
      </c>
      <c r="BE29">
        <v>11284</v>
      </c>
      <c r="BF29">
        <v>10822</v>
      </c>
      <c r="BG29">
        <v>22106</v>
      </c>
      <c r="BH29">
        <v>80</v>
      </c>
      <c r="BI29">
        <v>79</v>
      </c>
      <c r="BJ29">
        <v>80</v>
      </c>
      <c r="BK29">
        <v>11275</v>
      </c>
      <c r="BL29">
        <v>10811</v>
      </c>
      <c r="BM29">
        <v>22086</v>
      </c>
      <c r="BN29">
        <v>73</v>
      </c>
      <c r="BO29">
        <v>77</v>
      </c>
      <c r="BP29">
        <v>75</v>
      </c>
      <c r="BQ29">
        <v>11275</v>
      </c>
      <c r="BR29">
        <v>10811</v>
      </c>
      <c r="BS29">
        <v>22086</v>
      </c>
      <c r="BT29">
        <v>66</v>
      </c>
      <c r="BU29">
        <v>73</v>
      </c>
      <c r="BV29">
        <v>69</v>
      </c>
    </row>
    <row r="30" spans="2:74" ht="12.75">
      <c r="B30" t="s">
        <v>67</v>
      </c>
      <c r="C30">
        <v>1454</v>
      </c>
      <c r="D30">
        <v>1486</v>
      </c>
      <c r="E30">
        <v>2940</v>
      </c>
      <c r="F30">
        <v>83</v>
      </c>
      <c r="G30">
        <v>90</v>
      </c>
      <c r="H30">
        <v>86</v>
      </c>
      <c r="I30">
        <v>1459</v>
      </c>
      <c r="J30">
        <v>1488</v>
      </c>
      <c r="K30">
        <v>2947</v>
      </c>
      <c r="L30">
        <v>82</v>
      </c>
      <c r="M30">
        <v>82</v>
      </c>
      <c r="N30">
        <v>82</v>
      </c>
      <c r="O30">
        <v>1454</v>
      </c>
      <c r="P30">
        <v>1486</v>
      </c>
      <c r="Q30">
        <v>2940</v>
      </c>
      <c r="R30">
        <v>77</v>
      </c>
      <c r="S30">
        <v>80</v>
      </c>
      <c r="T30">
        <v>79</v>
      </c>
      <c r="U30">
        <v>1454</v>
      </c>
      <c r="V30">
        <v>1486</v>
      </c>
      <c r="W30">
        <v>2940</v>
      </c>
      <c r="X30">
        <v>71</v>
      </c>
      <c r="Y30">
        <v>77</v>
      </c>
      <c r="Z30">
        <v>74</v>
      </c>
      <c r="AA30">
        <v>3013</v>
      </c>
      <c r="AB30">
        <v>2987</v>
      </c>
      <c r="AC30">
        <v>6000</v>
      </c>
      <c r="AD30">
        <v>85</v>
      </c>
      <c r="AE30">
        <v>91</v>
      </c>
      <c r="AF30">
        <v>88</v>
      </c>
      <c r="AG30">
        <v>3017</v>
      </c>
      <c r="AH30">
        <v>2990</v>
      </c>
      <c r="AI30">
        <v>6007</v>
      </c>
      <c r="AJ30">
        <v>86</v>
      </c>
      <c r="AK30">
        <v>85</v>
      </c>
      <c r="AL30">
        <v>86</v>
      </c>
      <c r="AM30">
        <v>3013</v>
      </c>
      <c r="AN30">
        <v>2987</v>
      </c>
      <c r="AO30">
        <v>6000</v>
      </c>
      <c r="AP30">
        <v>81</v>
      </c>
      <c r="AQ30">
        <v>83</v>
      </c>
      <c r="AR30">
        <v>82</v>
      </c>
      <c r="AS30">
        <v>3013</v>
      </c>
      <c r="AT30">
        <v>2987</v>
      </c>
      <c r="AU30">
        <v>6000</v>
      </c>
      <c r="AV30">
        <v>75</v>
      </c>
      <c r="AW30">
        <v>81</v>
      </c>
      <c r="AX30">
        <v>78</v>
      </c>
      <c r="AY30">
        <v>4467</v>
      </c>
      <c r="AZ30">
        <v>4473</v>
      </c>
      <c r="BA30">
        <v>8940</v>
      </c>
      <c r="BB30">
        <v>84</v>
      </c>
      <c r="BC30">
        <v>90</v>
      </c>
      <c r="BD30">
        <v>87</v>
      </c>
      <c r="BE30">
        <v>4476</v>
      </c>
      <c r="BF30">
        <v>4478</v>
      </c>
      <c r="BG30">
        <v>8954</v>
      </c>
      <c r="BH30">
        <v>85</v>
      </c>
      <c r="BI30">
        <v>84</v>
      </c>
      <c r="BJ30">
        <v>85</v>
      </c>
      <c r="BK30">
        <v>4467</v>
      </c>
      <c r="BL30">
        <v>4473</v>
      </c>
      <c r="BM30">
        <v>8940</v>
      </c>
      <c r="BN30">
        <v>80</v>
      </c>
      <c r="BO30">
        <v>82</v>
      </c>
      <c r="BP30">
        <v>81</v>
      </c>
      <c r="BQ30">
        <v>4467</v>
      </c>
      <c r="BR30">
        <v>4473</v>
      </c>
      <c r="BS30">
        <v>8940</v>
      </c>
      <c r="BT30">
        <v>74</v>
      </c>
      <c r="BU30">
        <v>80</v>
      </c>
      <c r="BV30">
        <v>77</v>
      </c>
    </row>
    <row r="31" spans="2:74" ht="12.75">
      <c r="B31" t="s">
        <v>109</v>
      </c>
      <c r="C31">
        <v>592</v>
      </c>
      <c r="D31">
        <v>573</v>
      </c>
      <c r="E31">
        <v>1165</v>
      </c>
      <c r="F31">
        <v>73</v>
      </c>
      <c r="G31">
        <v>84</v>
      </c>
      <c r="H31">
        <v>78</v>
      </c>
      <c r="I31">
        <v>594</v>
      </c>
      <c r="J31">
        <v>574</v>
      </c>
      <c r="K31">
        <v>1168</v>
      </c>
      <c r="L31">
        <v>78</v>
      </c>
      <c r="M31">
        <v>80</v>
      </c>
      <c r="N31">
        <v>79</v>
      </c>
      <c r="O31">
        <v>592</v>
      </c>
      <c r="P31">
        <v>573</v>
      </c>
      <c r="Q31">
        <v>1165</v>
      </c>
      <c r="R31">
        <v>69</v>
      </c>
      <c r="S31">
        <v>76</v>
      </c>
      <c r="T31">
        <v>72</v>
      </c>
      <c r="U31">
        <v>592</v>
      </c>
      <c r="V31">
        <v>573</v>
      </c>
      <c r="W31">
        <v>1165</v>
      </c>
      <c r="X31">
        <v>61</v>
      </c>
      <c r="Y31">
        <v>71</v>
      </c>
      <c r="Z31">
        <v>66</v>
      </c>
      <c r="AA31">
        <v>3292</v>
      </c>
      <c r="AB31">
        <v>3085</v>
      </c>
      <c r="AC31">
        <v>6377</v>
      </c>
      <c r="AD31">
        <v>82</v>
      </c>
      <c r="AE31">
        <v>90</v>
      </c>
      <c r="AF31">
        <v>86</v>
      </c>
      <c r="AG31">
        <v>3293</v>
      </c>
      <c r="AH31">
        <v>3088</v>
      </c>
      <c r="AI31">
        <v>6381</v>
      </c>
      <c r="AJ31">
        <v>87</v>
      </c>
      <c r="AK31">
        <v>89</v>
      </c>
      <c r="AL31">
        <v>88</v>
      </c>
      <c r="AM31">
        <v>3291</v>
      </c>
      <c r="AN31">
        <v>3085</v>
      </c>
      <c r="AO31">
        <v>6376</v>
      </c>
      <c r="AP31">
        <v>80</v>
      </c>
      <c r="AQ31">
        <v>86</v>
      </c>
      <c r="AR31">
        <v>83</v>
      </c>
      <c r="AS31">
        <v>3291</v>
      </c>
      <c r="AT31">
        <v>3085</v>
      </c>
      <c r="AU31">
        <v>6376</v>
      </c>
      <c r="AV31">
        <v>74</v>
      </c>
      <c r="AW31">
        <v>83</v>
      </c>
      <c r="AX31">
        <v>78</v>
      </c>
      <c r="AY31">
        <v>3884</v>
      </c>
      <c r="AZ31">
        <v>3658</v>
      </c>
      <c r="BA31">
        <v>7542</v>
      </c>
      <c r="BB31">
        <v>81</v>
      </c>
      <c r="BC31">
        <v>89</v>
      </c>
      <c r="BD31">
        <v>85</v>
      </c>
      <c r="BE31">
        <v>3887</v>
      </c>
      <c r="BF31">
        <v>3662</v>
      </c>
      <c r="BG31">
        <v>7549</v>
      </c>
      <c r="BH31">
        <v>86</v>
      </c>
      <c r="BI31">
        <v>88</v>
      </c>
      <c r="BJ31">
        <v>87</v>
      </c>
      <c r="BK31">
        <v>3883</v>
      </c>
      <c r="BL31">
        <v>3658</v>
      </c>
      <c r="BM31">
        <v>7541</v>
      </c>
      <c r="BN31">
        <v>78</v>
      </c>
      <c r="BO31">
        <v>85</v>
      </c>
      <c r="BP31">
        <v>81</v>
      </c>
      <c r="BQ31">
        <v>3883</v>
      </c>
      <c r="BR31">
        <v>3658</v>
      </c>
      <c r="BS31">
        <v>7541</v>
      </c>
      <c r="BT31">
        <v>72</v>
      </c>
      <c r="BU31">
        <v>81</v>
      </c>
      <c r="BV31">
        <v>77</v>
      </c>
    </row>
    <row r="32" spans="2:74" ht="12.75">
      <c r="B32" t="s">
        <v>22</v>
      </c>
      <c r="C32">
        <v>5084</v>
      </c>
      <c r="D32">
        <v>5001</v>
      </c>
      <c r="E32">
        <v>10085</v>
      </c>
      <c r="F32">
        <v>75</v>
      </c>
      <c r="G32">
        <v>83</v>
      </c>
      <c r="H32">
        <v>79</v>
      </c>
      <c r="I32">
        <v>5090</v>
      </c>
      <c r="J32">
        <v>5005</v>
      </c>
      <c r="K32">
        <v>10095</v>
      </c>
      <c r="L32">
        <v>75</v>
      </c>
      <c r="M32">
        <v>76</v>
      </c>
      <c r="N32">
        <v>75</v>
      </c>
      <c r="O32">
        <v>5084</v>
      </c>
      <c r="P32">
        <v>5000</v>
      </c>
      <c r="Q32">
        <v>10084</v>
      </c>
      <c r="R32">
        <v>68</v>
      </c>
      <c r="S32">
        <v>73</v>
      </c>
      <c r="T32">
        <v>70</v>
      </c>
      <c r="U32">
        <v>5084</v>
      </c>
      <c r="V32">
        <v>5000</v>
      </c>
      <c r="W32">
        <v>10084</v>
      </c>
      <c r="X32">
        <v>61</v>
      </c>
      <c r="Y32">
        <v>68</v>
      </c>
      <c r="Z32">
        <v>65</v>
      </c>
      <c r="AA32">
        <v>8793</v>
      </c>
      <c r="AB32">
        <v>8504</v>
      </c>
      <c r="AC32">
        <v>17297</v>
      </c>
      <c r="AD32">
        <v>84</v>
      </c>
      <c r="AE32">
        <v>90</v>
      </c>
      <c r="AF32">
        <v>87</v>
      </c>
      <c r="AG32">
        <v>8811</v>
      </c>
      <c r="AH32">
        <v>8512</v>
      </c>
      <c r="AI32">
        <v>17323</v>
      </c>
      <c r="AJ32">
        <v>82</v>
      </c>
      <c r="AK32">
        <v>84</v>
      </c>
      <c r="AL32">
        <v>83</v>
      </c>
      <c r="AM32">
        <v>8793</v>
      </c>
      <c r="AN32">
        <v>8504</v>
      </c>
      <c r="AO32">
        <v>17297</v>
      </c>
      <c r="AP32">
        <v>78</v>
      </c>
      <c r="AQ32">
        <v>82</v>
      </c>
      <c r="AR32">
        <v>80</v>
      </c>
      <c r="AS32">
        <v>8793</v>
      </c>
      <c r="AT32">
        <v>8504</v>
      </c>
      <c r="AU32">
        <v>17297</v>
      </c>
      <c r="AV32">
        <v>72</v>
      </c>
      <c r="AW32">
        <v>79</v>
      </c>
      <c r="AX32">
        <v>76</v>
      </c>
      <c r="AY32">
        <v>13877</v>
      </c>
      <c r="AZ32">
        <v>13505</v>
      </c>
      <c r="BA32">
        <v>27382</v>
      </c>
      <c r="BB32">
        <v>80</v>
      </c>
      <c r="BC32">
        <v>88</v>
      </c>
      <c r="BD32">
        <v>84</v>
      </c>
      <c r="BE32">
        <v>13901</v>
      </c>
      <c r="BF32">
        <v>13517</v>
      </c>
      <c r="BG32">
        <v>27418</v>
      </c>
      <c r="BH32">
        <v>80</v>
      </c>
      <c r="BI32">
        <v>81</v>
      </c>
      <c r="BJ32">
        <v>80</v>
      </c>
      <c r="BK32">
        <v>13877</v>
      </c>
      <c r="BL32">
        <v>13504</v>
      </c>
      <c r="BM32">
        <v>27381</v>
      </c>
      <c r="BN32">
        <v>74</v>
      </c>
      <c r="BO32">
        <v>79</v>
      </c>
      <c r="BP32">
        <v>76</v>
      </c>
      <c r="BQ32">
        <v>13877</v>
      </c>
      <c r="BR32">
        <v>13504</v>
      </c>
      <c r="BS32">
        <v>27381</v>
      </c>
      <c r="BT32">
        <v>68</v>
      </c>
      <c r="BU32">
        <v>75</v>
      </c>
      <c r="BV32">
        <v>72</v>
      </c>
    </row>
    <row r="33" spans="2:74" ht="12.75">
      <c r="B33" s="144" t="s">
        <v>68</v>
      </c>
      <c r="C33">
        <v>1314</v>
      </c>
      <c r="D33">
        <v>1298</v>
      </c>
      <c r="E33">
        <v>2612</v>
      </c>
      <c r="F33">
        <v>72</v>
      </c>
      <c r="G33">
        <v>83</v>
      </c>
      <c r="H33">
        <v>77</v>
      </c>
      <c r="I33">
        <v>1315</v>
      </c>
      <c r="J33">
        <v>1299</v>
      </c>
      <c r="K33">
        <v>2614</v>
      </c>
      <c r="L33">
        <v>72</v>
      </c>
      <c r="M33">
        <v>72</v>
      </c>
      <c r="N33">
        <v>72</v>
      </c>
      <c r="O33">
        <v>1314</v>
      </c>
      <c r="P33">
        <v>1298</v>
      </c>
      <c r="Q33">
        <v>2612</v>
      </c>
      <c r="R33">
        <v>64</v>
      </c>
      <c r="S33">
        <v>69</v>
      </c>
      <c r="T33">
        <v>67</v>
      </c>
      <c r="U33">
        <v>1314</v>
      </c>
      <c r="V33">
        <v>1298</v>
      </c>
      <c r="W33">
        <v>2612</v>
      </c>
      <c r="X33">
        <v>57</v>
      </c>
      <c r="Y33">
        <v>65</v>
      </c>
      <c r="Z33">
        <v>61</v>
      </c>
      <c r="AA33">
        <v>2511</v>
      </c>
      <c r="AB33">
        <v>2446</v>
      </c>
      <c r="AC33">
        <v>4957</v>
      </c>
      <c r="AD33">
        <v>81</v>
      </c>
      <c r="AE33">
        <v>91</v>
      </c>
      <c r="AF33">
        <v>86</v>
      </c>
      <c r="AG33">
        <v>2516</v>
      </c>
      <c r="AH33">
        <v>2449</v>
      </c>
      <c r="AI33">
        <v>4965</v>
      </c>
      <c r="AJ33">
        <v>80</v>
      </c>
      <c r="AK33">
        <v>83</v>
      </c>
      <c r="AL33">
        <v>81</v>
      </c>
      <c r="AM33">
        <v>2511</v>
      </c>
      <c r="AN33">
        <v>2446</v>
      </c>
      <c r="AO33">
        <v>4957</v>
      </c>
      <c r="AP33">
        <v>75</v>
      </c>
      <c r="AQ33">
        <v>81</v>
      </c>
      <c r="AR33">
        <v>78</v>
      </c>
      <c r="AS33">
        <v>2511</v>
      </c>
      <c r="AT33">
        <v>2446</v>
      </c>
      <c r="AU33">
        <v>4957</v>
      </c>
      <c r="AV33">
        <v>69</v>
      </c>
      <c r="AW33">
        <v>78</v>
      </c>
      <c r="AX33">
        <v>73</v>
      </c>
      <c r="AY33">
        <v>3825</v>
      </c>
      <c r="AZ33">
        <v>3744</v>
      </c>
      <c r="BA33">
        <v>7569</v>
      </c>
      <c r="BB33">
        <v>78</v>
      </c>
      <c r="BC33">
        <v>88</v>
      </c>
      <c r="BD33">
        <v>83</v>
      </c>
      <c r="BE33">
        <v>3831</v>
      </c>
      <c r="BF33">
        <v>3748</v>
      </c>
      <c r="BG33">
        <v>7579</v>
      </c>
      <c r="BH33">
        <v>77</v>
      </c>
      <c r="BI33">
        <v>79</v>
      </c>
      <c r="BJ33">
        <v>78</v>
      </c>
      <c r="BK33">
        <v>3825</v>
      </c>
      <c r="BL33">
        <v>3744</v>
      </c>
      <c r="BM33">
        <v>7569</v>
      </c>
      <c r="BN33">
        <v>71</v>
      </c>
      <c r="BO33">
        <v>77</v>
      </c>
      <c r="BP33">
        <v>74</v>
      </c>
      <c r="BQ33">
        <v>3825</v>
      </c>
      <c r="BR33">
        <v>3744</v>
      </c>
      <c r="BS33">
        <v>7569</v>
      </c>
      <c r="BT33">
        <v>65</v>
      </c>
      <c r="BU33">
        <v>73</v>
      </c>
      <c r="BV33">
        <v>69</v>
      </c>
    </row>
    <row r="34" spans="2:74" ht="12.75">
      <c r="B34" s="144" t="s">
        <v>69</v>
      </c>
      <c r="C34">
        <v>3188</v>
      </c>
      <c r="D34">
        <v>3145</v>
      </c>
      <c r="E34">
        <v>6333</v>
      </c>
      <c r="F34">
        <v>76</v>
      </c>
      <c r="G34">
        <v>83</v>
      </c>
      <c r="H34">
        <v>80</v>
      </c>
      <c r="I34">
        <v>3193</v>
      </c>
      <c r="J34">
        <v>3149</v>
      </c>
      <c r="K34">
        <v>6342</v>
      </c>
      <c r="L34">
        <v>77</v>
      </c>
      <c r="M34">
        <v>77</v>
      </c>
      <c r="N34">
        <v>77</v>
      </c>
      <c r="O34">
        <v>3188</v>
      </c>
      <c r="P34">
        <v>3145</v>
      </c>
      <c r="Q34">
        <v>6333</v>
      </c>
      <c r="R34">
        <v>70</v>
      </c>
      <c r="S34">
        <v>74</v>
      </c>
      <c r="T34">
        <v>72</v>
      </c>
      <c r="U34">
        <v>3188</v>
      </c>
      <c r="V34">
        <v>3145</v>
      </c>
      <c r="W34">
        <v>6333</v>
      </c>
      <c r="X34">
        <v>63</v>
      </c>
      <c r="Y34">
        <v>70</v>
      </c>
      <c r="Z34">
        <v>66</v>
      </c>
      <c r="AA34">
        <v>5236</v>
      </c>
      <c r="AB34">
        <v>5011</v>
      </c>
      <c r="AC34">
        <v>10247</v>
      </c>
      <c r="AD34">
        <v>85</v>
      </c>
      <c r="AE34">
        <v>90</v>
      </c>
      <c r="AF34">
        <v>88</v>
      </c>
      <c r="AG34">
        <v>5244</v>
      </c>
      <c r="AH34">
        <v>5015</v>
      </c>
      <c r="AI34">
        <v>10259</v>
      </c>
      <c r="AJ34">
        <v>84</v>
      </c>
      <c r="AK34">
        <v>85</v>
      </c>
      <c r="AL34">
        <v>85</v>
      </c>
      <c r="AM34">
        <v>5236</v>
      </c>
      <c r="AN34">
        <v>5011</v>
      </c>
      <c r="AO34">
        <v>10247</v>
      </c>
      <c r="AP34">
        <v>80</v>
      </c>
      <c r="AQ34">
        <v>83</v>
      </c>
      <c r="AR34">
        <v>81</v>
      </c>
      <c r="AS34">
        <v>5236</v>
      </c>
      <c r="AT34">
        <v>5011</v>
      </c>
      <c r="AU34">
        <v>10247</v>
      </c>
      <c r="AV34">
        <v>74</v>
      </c>
      <c r="AW34">
        <v>81</v>
      </c>
      <c r="AX34">
        <v>77</v>
      </c>
      <c r="AY34">
        <v>8424</v>
      </c>
      <c r="AZ34">
        <v>8156</v>
      </c>
      <c r="BA34">
        <v>16580</v>
      </c>
      <c r="BB34">
        <v>82</v>
      </c>
      <c r="BC34">
        <v>88</v>
      </c>
      <c r="BD34">
        <v>85</v>
      </c>
      <c r="BE34">
        <v>8437</v>
      </c>
      <c r="BF34">
        <v>8164</v>
      </c>
      <c r="BG34">
        <v>16601</v>
      </c>
      <c r="BH34">
        <v>81</v>
      </c>
      <c r="BI34">
        <v>82</v>
      </c>
      <c r="BJ34">
        <v>82</v>
      </c>
      <c r="BK34">
        <v>8424</v>
      </c>
      <c r="BL34">
        <v>8156</v>
      </c>
      <c r="BM34">
        <v>16580</v>
      </c>
      <c r="BN34">
        <v>76</v>
      </c>
      <c r="BO34">
        <v>80</v>
      </c>
      <c r="BP34">
        <v>78</v>
      </c>
      <c r="BQ34">
        <v>8424</v>
      </c>
      <c r="BR34">
        <v>8156</v>
      </c>
      <c r="BS34">
        <v>16580</v>
      </c>
      <c r="BT34">
        <v>70</v>
      </c>
      <c r="BU34">
        <v>76</v>
      </c>
      <c r="BV34">
        <v>73</v>
      </c>
    </row>
    <row r="35" spans="2:74" ht="12.75">
      <c r="B35" t="s">
        <v>110</v>
      </c>
      <c r="C35">
        <v>582</v>
      </c>
      <c r="D35">
        <v>558</v>
      </c>
      <c r="E35">
        <v>1140</v>
      </c>
      <c r="F35">
        <v>74</v>
      </c>
      <c r="G35">
        <v>85</v>
      </c>
      <c r="H35">
        <v>79</v>
      </c>
      <c r="I35">
        <v>582</v>
      </c>
      <c r="J35">
        <v>557</v>
      </c>
      <c r="K35">
        <v>1139</v>
      </c>
      <c r="L35">
        <v>73</v>
      </c>
      <c r="M35">
        <v>77</v>
      </c>
      <c r="N35">
        <v>75</v>
      </c>
      <c r="O35">
        <v>582</v>
      </c>
      <c r="P35">
        <v>557</v>
      </c>
      <c r="Q35">
        <v>1139</v>
      </c>
      <c r="R35">
        <v>65</v>
      </c>
      <c r="S35">
        <v>73</v>
      </c>
      <c r="T35">
        <v>69</v>
      </c>
      <c r="U35">
        <v>582</v>
      </c>
      <c r="V35">
        <v>557</v>
      </c>
      <c r="W35">
        <v>1139</v>
      </c>
      <c r="X35">
        <v>57</v>
      </c>
      <c r="Y35">
        <v>69</v>
      </c>
      <c r="Z35">
        <v>63</v>
      </c>
      <c r="AA35">
        <v>1046</v>
      </c>
      <c r="AB35">
        <v>1047</v>
      </c>
      <c r="AC35">
        <v>2093</v>
      </c>
      <c r="AD35">
        <v>82</v>
      </c>
      <c r="AE35">
        <v>89</v>
      </c>
      <c r="AF35">
        <v>86</v>
      </c>
      <c r="AG35">
        <v>1051</v>
      </c>
      <c r="AH35">
        <v>1048</v>
      </c>
      <c r="AI35">
        <v>2099</v>
      </c>
      <c r="AJ35">
        <v>81</v>
      </c>
      <c r="AK35">
        <v>83</v>
      </c>
      <c r="AL35">
        <v>82</v>
      </c>
      <c r="AM35">
        <v>1046</v>
      </c>
      <c r="AN35">
        <v>1047</v>
      </c>
      <c r="AO35">
        <v>2093</v>
      </c>
      <c r="AP35">
        <v>76</v>
      </c>
      <c r="AQ35">
        <v>81</v>
      </c>
      <c r="AR35">
        <v>78</v>
      </c>
      <c r="AS35">
        <v>1046</v>
      </c>
      <c r="AT35">
        <v>1047</v>
      </c>
      <c r="AU35">
        <v>2093</v>
      </c>
      <c r="AV35">
        <v>70</v>
      </c>
      <c r="AW35">
        <v>77</v>
      </c>
      <c r="AX35">
        <v>74</v>
      </c>
      <c r="AY35">
        <v>1628</v>
      </c>
      <c r="AZ35">
        <v>1605</v>
      </c>
      <c r="BA35">
        <v>3233</v>
      </c>
      <c r="BB35">
        <v>79</v>
      </c>
      <c r="BC35">
        <v>88</v>
      </c>
      <c r="BD35">
        <v>83</v>
      </c>
      <c r="BE35">
        <v>1633</v>
      </c>
      <c r="BF35">
        <v>1605</v>
      </c>
      <c r="BG35">
        <v>3238</v>
      </c>
      <c r="BH35">
        <v>78</v>
      </c>
      <c r="BI35">
        <v>81</v>
      </c>
      <c r="BJ35">
        <v>79</v>
      </c>
      <c r="BK35">
        <v>1628</v>
      </c>
      <c r="BL35">
        <v>1604</v>
      </c>
      <c r="BM35">
        <v>3232</v>
      </c>
      <c r="BN35">
        <v>72</v>
      </c>
      <c r="BO35">
        <v>78</v>
      </c>
      <c r="BP35">
        <v>75</v>
      </c>
      <c r="BQ35">
        <v>1628</v>
      </c>
      <c r="BR35">
        <v>1604</v>
      </c>
      <c r="BS35">
        <v>3232</v>
      </c>
      <c r="BT35">
        <v>66</v>
      </c>
      <c r="BU35">
        <v>75</v>
      </c>
      <c r="BV35">
        <v>70</v>
      </c>
    </row>
    <row r="36" s="169" customFormat="1" ht="12.75"/>
    <row r="37" spans="2:74" ht="12.75">
      <c r="B37" t="s">
        <v>26</v>
      </c>
      <c r="C37">
        <v>88</v>
      </c>
      <c r="D37">
        <v>76</v>
      </c>
      <c r="E37">
        <v>164</v>
      </c>
      <c r="F37">
        <v>81</v>
      </c>
      <c r="G37">
        <v>95</v>
      </c>
      <c r="H37">
        <v>87</v>
      </c>
      <c r="I37">
        <v>88</v>
      </c>
      <c r="J37">
        <v>76</v>
      </c>
      <c r="K37">
        <v>164</v>
      </c>
      <c r="L37">
        <v>90</v>
      </c>
      <c r="M37">
        <v>95</v>
      </c>
      <c r="N37">
        <v>92</v>
      </c>
      <c r="O37">
        <v>88</v>
      </c>
      <c r="P37">
        <v>76</v>
      </c>
      <c r="Q37">
        <v>164</v>
      </c>
      <c r="R37">
        <v>81</v>
      </c>
      <c r="S37">
        <v>93</v>
      </c>
      <c r="T37">
        <v>87</v>
      </c>
      <c r="U37">
        <v>88</v>
      </c>
      <c r="V37">
        <v>76</v>
      </c>
      <c r="W37">
        <v>164</v>
      </c>
      <c r="X37">
        <v>74</v>
      </c>
      <c r="Y37">
        <v>93</v>
      </c>
      <c r="Z37">
        <v>83</v>
      </c>
      <c r="AA37">
        <v>888</v>
      </c>
      <c r="AB37">
        <v>865</v>
      </c>
      <c r="AC37">
        <v>1753</v>
      </c>
      <c r="AD37">
        <v>86</v>
      </c>
      <c r="AE37">
        <v>91</v>
      </c>
      <c r="AF37">
        <v>88</v>
      </c>
      <c r="AG37">
        <v>888</v>
      </c>
      <c r="AH37">
        <v>866</v>
      </c>
      <c r="AI37">
        <v>1754</v>
      </c>
      <c r="AJ37">
        <v>94</v>
      </c>
      <c r="AK37">
        <v>95</v>
      </c>
      <c r="AL37">
        <v>94</v>
      </c>
      <c r="AM37">
        <v>888</v>
      </c>
      <c r="AN37">
        <v>865</v>
      </c>
      <c r="AO37">
        <v>1753</v>
      </c>
      <c r="AP37">
        <v>85</v>
      </c>
      <c r="AQ37">
        <v>89</v>
      </c>
      <c r="AR37">
        <v>87</v>
      </c>
      <c r="AS37">
        <v>888</v>
      </c>
      <c r="AT37">
        <v>865</v>
      </c>
      <c r="AU37">
        <v>1753</v>
      </c>
      <c r="AV37">
        <v>81</v>
      </c>
      <c r="AW37">
        <v>87</v>
      </c>
      <c r="AX37">
        <v>84</v>
      </c>
      <c r="AY37">
        <v>976</v>
      </c>
      <c r="AZ37">
        <v>941</v>
      </c>
      <c r="BA37">
        <v>1917</v>
      </c>
      <c r="BB37">
        <v>85</v>
      </c>
      <c r="BC37">
        <v>91</v>
      </c>
      <c r="BD37">
        <v>88</v>
      </c>
      <c r="BE37">
        <v>976</v>
      </c>
      <c r="BF37">
        <v>942</v>
      </c>
      <c r="BG37">
        <v>1918</v>
      </c>
      <c r="BH37">
        <v>94</v>
      </c>
      <c r="BI37">
        <v>95</v>
      </c>
      <c r="BJ37">
        <v>94</v>
      </c>
      <c r="BK37">
        <v>976</v>
      </c>
      <c r="BL37">
        <v>941</v>
      </c>
      <c r="BM37">
        <v>1917</v>
      </c>
      <c r="BN37">
        <v>85</v>
      </c>
      <c r="BO37">
        <v>90</v>
      </c>
      <c r="BP37">
        <v>87</v>
      </c>
      <c r="BQ37">
        <v>976</v>
      </c>
      <c r="BR37">
        <v>941</v>
      </c>
      <c r="BS37">
        <v>1917</v>
      </c>
      <c r="BT37">
        <v>80</v>
      </c>
      <c r="BU37">
        <v>88</v>
      </c>
      <c r="BV37">
        <v>84</v>
      </c>
    </row>
    <row r="38" s="169" customFormat="1" ht="12.75"/>
    <row r="39" spans="2:74" ht="12.75">
      <c r="B39" t="s">
        <v>27</v>
      </c>
      <c r="C39">
        <v>1243</v>
      </c>
      <c r="D39">
        <v>1201</v>
      </c>
      <c r="E39">
        <v>2444</v>
      </c>
      <c r="F39">
        <v>73</v>
      </c>
      <c r="G39">
        <v>81</v>
      </c>
      <c r="H39">
        <v>77</v>
      </c>
      <c r="I39">
        <v>1246</v>
      </c>
      <c r="J39">
        <v>1202</v>
      </c>
      <c r="K39">
        <v>2448</v>
      </c>
      <c r="L39">
        <v>79</v>
      </c>
      <c r="M39">
        <v>78</v>
      </c>
      <c r="N39">
        <v>78</v>
      </c>
      <c r="O39">
        <v>1243</v>
      </c>
      <c r="P39">
        <v>1201</v>
      </c>
      <c r="Q39">
        <v>2444</v>
      </c>
      <c r="R39">
        <v>69</v>
      </c>
      <c r="S39">
        <v>74</v>
      </c>
      <c r="T39">
        <v>71</v>
      </c>
      <c r="U39">
        <v>1243</v>
      </c>
      <c r="V39">
        <v>1201</v>
      </c>
      <c r="W39">
        <v>2444</v>
      </c>
      <c r="X39">
        <v>60</v>
      </c>
      <c r="Y39">
        <v>69</v>
      </c>
      <c r="Z39">
        <v>65</v>
      </c>
      <c r="AA39">
        <v>2887</v>
      </c>
      <c r="AB39">
        <v>2605</v>
      </c>
      <c r="AC39">
        <v>5492</v>
      </c>
      <c r="AD39">
        <v>76</v>
      </c>
      <c r="AE39">
        <v>84</v>
      </c>
      <c r="AF39">
        <v>80</v>
      </c>
      <c r="AG39">
        <v>2892</v>
      </c>
      <c r="AH39">
        <v>2607</v>
      </c>
      <c r="AI39">
        <v>5499</v>
      </c>
      <c r="AJ39">
        <v>82</v>
      </c>
      <c r="AK39">
        <v>82</v>
      </c>
      <c r="AL39">
        <v>82</v>
      </c>
      <c r="AM39">
        <v>2886</v>
      </c>
      <c r="AN39">
        <v>2605</v>
      </c>
      <c r="AO39">
        <v>5491</v>
      </c>
      <c r="AP39">
        <v>73</v>
      </c>
      <c r="AQ39">
        <v>78</v>
      </c>
      <c r="AR39">
        <v>75</v>
      </c>
      <c r="AS39">
        <v>2886</v>
      </c>
      <c r="AT39">
        <v>2605</v>
      </c>
      <c r="AU39">
        <v>5491</v>
      </c>
      <c r="AV39">
        <v>67</v>
      </c>
      <c r="AW39">
        <v>74</v>
      </c>
      <c r="AX39">
        <v>70</v>
      </c>
      <c r="AY39">
        <v>4130</v>
      </c>
      <c r="AZ39">
        <v>3806</v>
      </c>
      <c r="BA39">
        <v>7936</v>
      </c>
      <c r="BB39">
        <v>75</v>
      </c>
      <c r="BC39">
        <v>83</v>
      </c>
      <c r="BD39">
        <v>79</v>
      </c>
      <c r="BE39">
        <v>4138</v>
      </c>
      <c r="BF39">
        <v>3809</v>
      </c>
      <c r="BG39">
        <v>7947</v>
      </c>
      <c r="BH39">
        <v>81</v>
      </c>
      <c r="BI39">
        <v>81</v>
      </c>
      <c r="BJ39">
        <v>81</v>
      </c>
      <c r="BK39">
        <v>4129</v>
      </c>
      <c r="BL39">
        <v>3806</v>
      </c>
      <c r="BM39">
        <v>7935</v>
      </c>
      <c r="BN39">
        <v>72</v>
      </c>
      <c r="BO39">
        <v>77</v>
      </c>
      <c r="BP39">
        <v>74</v>
      </c>
      <c r="BQ39">
        <v>4129</v>
      </c>
      <c r="BR39">
        <v>3806</v>
      </c>
      <c r="BS39">
        <v>7935</v>
      </c>
      <c r="BT39">
        <v>65</v>
      </c>
      <c r="BU39">
        <v>73</v>
      </c>
      <c r="BV39">
        <v>69</v>
      </c>
    </row>
    <row r="40" s="169" customFormat="1" ht="12.75"/>
    <row r="41" s="169" customFormat="1" ht="12.75"/>
    <row r="42" s="169" customFormat="1" ht="12.75"/>
    <row r="43" s="169" customFormat="1" ht="12.75"/>
    <row r="44" s="169" customFormat="1" ht="12.75"/>
    <row r="50" ht="12.75">
      <c r="C50" t="s">
        <v>695</v>
      </c>
    </row>
    <row r="51" spans="3:51" ht="12.75">
      <c r="C51" t="s">
        <v>886</v>
      </c>
      <c r="AA51" t="s">
        <v>885</v>
      </c>
      <c r="AY51" t="s">
        <v>58</v>
      </c>
    </row>
    <row r="52" spans="3:57" ht="12.75">
      <c r="C52" t="s">
        <v>887</v>
      </c>
      <c r="I52" t="s">
        <v>887</v>
      </c>
      <c r="AA52" t="s">
        <v>887</v>
      </c>
      <c r="AG52" t="s">
        <v>887</v>
      </c>
      <c r="AY52" t="s">
        <v>887</v>
      </c>
      <c r="BE52" t="s">
        <v>887</v>
      </c>
    </row>
    <row r="53" spans="3:57" ht="12.75">
      <c r="C53">
        <v>1</v>
      </c>
      <c r="I53">
        <v>1</v>
      </c>
      <c r="AA53">
        <v>1</v>
      </c>
      <c r="AG53">
        <v>1</v>
      </c>
      <c r="AY53">
        <v>1</v>
      </c>
      <c r="BE53">
        <v>1</v>
      </c>
    </row>
    <row r="54" spans="3:57" ht="12.75">
      <c r="C54" t="s">
        <v>888</v>
      </c>
      <c r="I54" t="s">
        <v>889</v>
      </c>
      <c r="AA54" t="s">
        <v>888</v>
      </c>
      <c r="AG54" t="s">
        <v>889</v>
      </c>
      <c r="AY54" t="s">
        <v>888</v>
      </c>
      <c r="BE54" t="s">
        <v>889</v>
      </c>
    </row>
    <row r="55" spans="3:60" ht="12.75">
      <c r="C55" t="s">
        <v>58</v>
      </c>
      <c r="F55">
        <v>1</v>
      </c>
      <c r="I55" t="s">
        <v>58</v>
      </c>
      <c r="L55">
        <v>1</v>
      </c>
      <c r="AA55" t="s">
        <v>58</v>
      </c>
      <c r="AD55">
        <v>1</v>
      </c>
      <c r="AG55" t="s">
        <v>58</v>
      </c>
      <c r="AJ55">
        <v>1</v>
      </c>
      <c r="AY55" t="s">
        <v>58</v>
      </c>
      <c r="BB55">
        <v>1</v>
      </c>
      <c r="BE55" t="s">
        <v>58</v>
      </c>
      <c r="BH55">
        <v>1</v>
      </c>
    </row>
    <row r="56" spans="3:60" ht="12.75">
      <c r="C56" t="s">
        <v>143</v>
      </c>
      <c r="F56" t="s">
        <v>143</v>
      </c>
      <c r="I56" t="s">
        <v>143</v>
      </c>
      <c r="L56" t="s">
        <v>143</v>
      </c>
      <c r="AA56" t="s">
        <v>143</v>
      </c>
      <c r="AD56" t="s">
        <v>143</v>
      </c>
      <c r="AG56" t="s">
        <v>143</v>
      </c>
      <c r="AJ56" t="s">
        <v>143</v>
      </c>
      <c r="AY56" t="s">
        <v>143</v>
      </c>
      <c r="BB56" t="s">
        <v>143</v>
      </c>
      <c r="BE56" t="s">
        <v>143</v>
      </c>
      <c r="BH56" t="s">
        <v>143</v>
      </c>
    </row>
    <row r="57" spans="3:62" ht="12.75">
      <c r="C57" t="s">
        <v>145</v>
      </c>
      <c r="D57" t="s">
        <v>146</v>
      </c>
      <c r="E57" t="s">
        <v>58</v>
      </c>
      <c r="F57" t="s">
        <v>145</v>
      </c>
      <c r="G57" t="s">
        <v>146</v>
      </c>
      <c r="H57" t="s">
        <v>58</v>
      </c>
      <c r="I57" t="s">
        <v>145</v>
      </c>
      <c r="J57" t="s">
        <v>146</v>
      </c>
      <c r="K57" t="s">
        <v>58</v>
      </c>
      <c r="L57" t="s">
        <v>145</v>
      </c>
      <c r="M57" t="s">
        <v>146</v>
      </c>
      <c r="N57" t="s">
        <v>58</v>
      </c>
      <c r="AA57" t="s">
        <v>145</v>
      </c>
      <c r="AB57" t="s">
        <v>146</v>
      </c>
      <c r="AC57" t="s">
        <v>58</v>
      </c>
      <c r="AD57" t="s">
        <v>145</v>
      </c>
      <c r="AE57" t="s">
        <v>146</v>
      </c>
      <c r="AF57" t="s">
        <v>58</v>
      </c>
      <c r="AG57" t="s">
        <v>145</v>
      </c>
      <c r="AH57" t="s">
        <v>146</v>
      </c>
      <c r="AI57" t="s">
        <v>58</v>
      </c>
      <c r="AJ57" t="s">
        <v>145</v>
      </c>
      <c r="AK57" t="s">
        <v>146</v>
      </c>
      <c r="AL57" t="s">
        <v>58</v>
      </c>
      <c r="AY57" t="s">
        <v>145</v>
      </c>
      <c r="AZ57" t="s">
        <v>146</v>
      </c>
      <c r="BA57" t="s">
        <v>58</v>
      </c>
      <c r="BB57" t="s">
        <v>145</v>
      </c>
      <c r="BC57" t="s">
        <v>146</v>
      </c>
      <c r="BD57" t="s">
        <v>58</v>
      </c>
      <c r="BE57" t="s">
        <v>145</v>
      </c>
      <c r="BF57" t="s">
        <v>146</v>
      </c>
      <c r="BG57" t="s">
        <v>58</v>
      </c>
      <c r="BH57" t="s">
        <v>145</v>
      </c>
      <c r="BI57" t="s">
        <v>146</v>
      </c>
      <c r="BJ57" t="s">
        <v>58</v>
      </c>
    </row>
    <row r="58" spans="3:62" ht="12.75">
      <c r="C58" t="s">
        <v>157</v>
      </c>
      <c r="D58" t="s">
        <v>157</v>
      </c>
      <c r="E58" t="s">
        <v>157</v>
      </c>
      <c r="F58" t="s">
        <v>157</v>
      </c>
      <c r="G58" t="s">
        <v>157</v>
      </c>
      <c r="H58" t="s">
        <v>157</v>
      </c>
      <c r="I58" t="s">
        <v>157</v>
      </c>
      <c r="J58" t="s">
        <v>157</v>
      </c>
      <c r="K58" t="s">
        <v>157</v>
      </c>
      <c r="L58" t="s">
        <v>157</v>
      </c>
      <c r="M58" t="s">
        <v>157</v>
      </c>
      <c r="N58" t="s">
        <v>157</v>
      </c>
      <c r="AA58" t="s">
        <v>157</v>
      </c>
      <c r="AB58" t="s">
        <v>157</v>
      </c>
      <c r="AC58" t="s">
        <v>157</v>
      </c>
      <c r="AD58" t="s">
        <v>157</v>
      </c>
      <c r="AE58" t="s">
        <v>157</v>
      </c>
      <c r="AF58" t="s">
        <v>157</v>
      </c>
      <c r="AG58" t="s">
        <v>157</v>
      </c>
      <c r="AH58" t="s">
        <v>157</v>
      </c>
      <c r="AI58" t="s">
        <v>157</v>
      </c>
      <c r="AJ58" t="s">
        <v>157</v>
      </c>
      <c r="AK58" t="s">
        <v>157</v>
      </c>
      <c r="AL58" t="s">
        <v>157</v>
      </c>
      <c r="AY58" t="s">
        <v>157</v>
      </c>
      <c r="AZ58" t="s">
        <v>157</v>
      </c>
      <c r="BA58" t="s">
        <v>157</v>
      </c>
      <c r="BB58" t="s">
        <v>157</v>
      </c>
      <c r="BC58" t="s">
        <v>157</v>
      </c>
      <c r="BD58" t="s">
        <v>157</v>
      </c>
      <c r="BE58" t="s">
        <v>157</v>
      </c>
      <c r="BF58" t="s">
        <v>157</v>
      </c>
      <c r="BG58" t="s">
        <v>157</v>
      </c>
      <c r="BH58" t="s">
        <v>157</v>
      </c>
      <c r="BI58" t="s">
        <v>157</v>
      </c>
      <c r="BJ58" t="s">
        <v>157</v>
      </c>
    </row>
    <row r="59" spans="1:62" ht="12.75">
      <c r="A59" t="s">
        <v>853</v>
      </c>
      <c r="B59" s="88" t="s">
        <v>881</v>
      </c>
      <c r="C59">
        <v>47719</v>
      </c>
      <c r="D59">
        <v>46387</v>
      </c>
      <c r="E59">
        <v>94106</v>
      </c>
      <c r="F59">
        <v>84</v>
      </c>
      <c r="G59">
        <v>89</v>
      </c>
      <c r="H59">
        <v>86</v>
      </c>
      <c r="I59">
        <v>47677</v>
      </c>
      <c r="J59">
        <v>46358</v>
      </c>
      <c r="K59">
        <v>94035</v>
      </c>
      <c r="L59">
        <v>82</v>
      </c>
      <c r="M59">
        <v>81</v>
      </c>
      <c r="N59">
        <v>81</v>
      </c>
      <c r="AA59">
        <v>214959</v>
      </c>
      <c r="AB59">
        <v>205450</v>
      </c>
      <c r="AC59">
        <v>420409</v>
      </c>
      <c r="AD59">
        <v>88</v>
      </c>
      <c r="AE59">
        <v>92</v>
      </c>
      <c r="AF59">
        <v>90</v>
      </c>
      <c r="AG59">
        <v>214988</v>
      </c>
      <c r="AH59">
        <v>205418</v>
      </c>
      <c r="AI59">
        <v>420406</v>
      </c>
      <c r="AJ59">
        <v>89</v>
      </c>
      <c r="AK59">
        <v>88</v>
      </c>
      <c r="AL59">
        <v>88</v>
      </c>
      <c r="AY59">
        <v>262678</v>
      </c>
      <c r="AZ59">
        <v>251837</v>
      </c>
      <c r="BA59">
        <v>514515</v>
      </c>
      <c r="BB59">
        <v>88</v>
      </c>
      <c r="BC59">
        <v>91</v>
      </c>
      <c r="BD59">
        <v>89</v>
      </c>
      <c r="BE59">
        <v>262665</v>
      </c>
      <c r="BF59">
        <v>251776</v>
      </c>
      <c r="BG59">
        <v>514441</v>
      </c>
      <c r="BH59">
        <v>88</v>
      </c>
      <c r="BI59">
        <v>86</v>
      </c>
      <c r="BJ59">
        <v>87</v>
      </c>
    </row>
    <row r="60" spans="2:62" ht="12.75">
      <c r="B60" t="s">
        <v>7</v>
      </c>
      <c r="C60">
        <v>33712</v>
      </c>
      <c r="D60">
        <v>32639</v>
      </c>
      <c r="E60">
        <v>66351</v>
      </c>
      <c r="F60">
        <v>82</v>
      </c>
      <c r="G60">
        <v>87</v>
      </c>
      <c r="H60">
        <v>85</v>
      </c>
      <c r="I60">
        <v>33692</v>
      </c>
      <c r="J60">
        <v>32634</v>
      </c>
      <c r="K60">
        <v>66326</v>
      </c>
      <c r="L60">
        <v>80</v>
      </c>
      <c r="M60">
        <v>79</v>
      </c>
      <c r="N60">
        <v>80</v>
      </c>
      <c r="AA60">
        <v>175230</v>
      </c>
      <c r="AB60">
        <v>167666</v>
      </c>
      <c r="AC60">
        <v>342896</v>
      </c>
      <c r="AD60">
        <v>88</v>
      </c>
      <c r="AE60">
        <v>92</v>
      </c>
      <c r="AF60">
        <v>90</v>
      </c>
      <c r="AG60">
        <v>175272</v>
      </c>
      <c r="AH60">
        <v>167665</v>
      </c>
      <c r="AI60">
        <v>342937</v>
      </c>
      <c r="AJ60">
        <v>89</v>
      </c>
      <c r="AK60">
        <v>87</v>
      </c>
      <c r="AL60">
        <v>88</v>
      </c>
      <c r="AY60">
        <v>208942</v>
      </c>
      <c r="AZ60">
        <v>200305</v>
      </c>
      <c r="BA60">
        <v>409247</v>
      </c>
      <c r="BB60">
        <v>87</v>
      </c>
      <c r="BC60">
        <v>91</v>
      </c>
      <c r="BD60">
        <v>89</v>
      </c>
      <c r="BE60">
        <v>208964</v>
      </c>
      <c r="BF60">
        <v>200299</v>
      </c>
      <c r="BG60">
        <v>409263</v>
      </c>
      <c r="BH60">
        <v>87</v>
      </c>
      <c r="BI60">
        <v>86</v>
      </c>
      <c r="BJ60">
        <v>87</v>
      </c>
    </row>
    <row r="61" spans="2:62" ht="12.75">
      <c r="B61" t="s">
        <v>59</v>
      </c>
      <c r="C61">
        <v>31738</v>
      </c>
      <c r="D61">
        <v>30760</v>
      </c>
      <c r="E61">
        <v>62498</v>
      </c>
      <c r="F61">
        <v>82</v>
      </c>
      <c r="G61">
        <v>87</v>
      </c>
      <c r="H61">
        <v>84</v>
      </c>
      <c r="I61">
        <v>31742</v>
      </c>
      <c r="J61">
        <v>30771</v>
      </c>
      <c r="K61">
        <v>62513</v>
      </c>
      <c r="L61">
        <v>80</v>
      </c>
      <c r="M61">
        <v>79</v>
      </c>
      <c r="N61">
        <v>79</v>
      </c>
      <c r="AA61">
        <v>167161</v>
      </c>
      <c r="AB61">
        <v>159965</v>
      </c>
      <c r="AC61">
        <v>327126</v>
      </c>
      <c r="AD61">
        <v>88</v>
      </c>
      <c r="AE61">
        <v>92</v>
      </c>
      <c r="AF61">
        <v>90</v>
      </c>
      <c r="AG61">
        <v>167307</v>
      </c>
      <c r="AH61">
        <v>160034</v>
      </c>
      <c r="AI61">
        <v>327341</v>
      </c>
      <c r="AJ61">
        <v>89</v>
      </c>
      <c r="AK61">
        <v>87</v>
      </c>
      <c r="AL61">
        <v>88</v>
      </c>
      <c r="AY61">
        <v>198899</v>
      </c>
      <c r="AZ61">
        <v>190725</v>
      </c>
      <c r="BA61">
        <v>389624</v>
      </c>
      <c r="BB61">
        <v>87</v>
      </c>
      <c r="BC61">
        <v>91</v>
      </c>
      <c r="BD61">
        <v>89</v>
      </c>
      <c r="BE61">
        <v>199049</v>
      </c>
      <c r="BF61">
        <v>190805</v>
      </c>
      <c r="BG61">
        <v>389854</v>
      </c>
      <c r="BH61">
        <v>87</v>
      </c>
      <c r="BI61">
        <v>86</v>
      </c>
      <c r="BJ61">
        <v>87</v>
      </c>
    </row>
    <row r="62" spans="2:62" ht="12.75">
      <c r="B62" t="s">
        <v>60</v>
      </c>
      <c r="C62">
        <v>131</v>
      </c>
      <c r="D62">
        <v>113</v>
      </c>
      <c r="E62">
        <v>244</v>
      </c>
      <c r="F62">
        <v>85</v>
      </c>
      <c r="G62">
        <v>86</v>
      </c>
      <c r="H62">
        <v>85</v>
      </c>
      <c r="I62">
        <v>131</v>
      </c>
      <c r="J62">
        <v>112</v>
      </c>
      <c r="K62">
        <v>243</v>
      </c>
      <c r="L62">
        <v>79</v>
      </c>
      <c r="M62">
        <v>72</v>
      </c>
      <c r="N62">
        <v>76</v>
      </c>
      <c r="AA62">
        <v>649</v>
      </c>
      <c r="AB62">
        <v>606</v>
      </c>
      <c r="AC62">
        <v>1255</v>
      </c>
      <c r="AD62">
        <v>93</v>
      </c>
      <c r="AE62">
        <v>93</v>
      </c>
      <c r="AF62">
        <v>93</v>
      </c>
      <c r="AG62">
        <v>651</v>
      </c>
      <c r="AH62">
        <v>608</v>
      </c>
      <c r="AI62">
        <v>1259</v>
      </c>
      <c r="AJ62">
        <v>91</v>
      </c>
      <c r="AK62">
        <v>90</v>
      </c>
      <c r="AL62">
        <v>91</v>
      </c>
      <c r="AY62">
        <v>780</v>
      </c>
      <c r="AZ62">
        <v>719</v>
      </c>
      <c r="BA62">
        <v>1499</v>
      </c>
      <c r="BB62">
        <v>91</v>
      </c>
      <c r="BC62">
        <v>92</v>
      </c>
      <c r="BD62">
        <v>92</v>
      </c>
      <c r="BE62">
        <v>782</v>
      </c>
      <c r="BF62">
        <v>720</v>
      </c>
      <c r="BG62">
        <v>1502</v>
      </c>
      <c r="BH62">
        <v>89</v>
      </c>
      <c r="BI62">
        <v>88</v>
      </c>
      <c r="BJ62">
        <v>88</v>
      </c>
    </row>
    <row r="63" spans="2:62" ht="12.75">
      <c r="B63" t="s">
        <v>61</v>
      </c>
      <c r="C63">
        <v>122</v>
      </c>
      <c r="D63">
        <v>123</v>
      </c>
      <c r="E63">
        <v>245</v>
      </c>
      <c r="F63">
        <v>80</v>
      </c>
      <c r="G63">
        <v>75</v>
      </c>
      <c r="H63">
        <v>78</v>
      </c>
      <c r="I63">
        <v>121</v>
      </c>
      <c r="J63">
        <v>123</v>
      </c>
      <c r="K63">
        <v>244</v>
      </c>
      <c r="L63">
        <v>71</v>
      </c>
      <c r="M63">
        <v>65</v>
      </c>
      <c r="N63">
        <v>68</v>
      </c>
      <c r="AA63">
        <v>63</v>
      </c>
      <c r="AB63">
        <v>41</v>
      </c>
      <c r="AC63">
        <v>104</v>
      </c>
      <c r="AD63">
        <v>79</v>
      </c>
      <c r="AE63">
        <v>71</v>
      </c>
      <c r="AF63">
        <v>76</v>
      </c>
      <c r="AG63">
        <v>63</v>
      </c>
      <c r="AH63">
        <v>42</v>
      </c>
      <c r="AI63">
        <v>105</v>
      </c>
      <c r="AJ63">
        <v>73</v>
      </c>
      <c r="AK63">
        <v>64</v>
      </c>
      <c r="AL63">
        <v>70</v>
      </c>
      <c r="AY63">
        <v>185</v>
      </c>
      <c r="AZ63">
        <v>164</v>
      </c>
      <c r="BA63">
        <v>349</v>
      </c>
      <c r="BB63">
        <v>80</v>
      </c>
      <c r="BC63">
        <v>74</v>
      </c>
      <c r="BD63">
        <v>77</v>
      </c>
      <c r="BE63">
        <v>184</v>
      </c>
      <c r="BF63">
        <v>165</v>
      </c>
      <c r="BG63">
        <v>349</v>
      </c>
      <c r="BH63">
        <v>72</v>
      </c>
      <c r="BI63">
        <v>65</v>
      </c>
      <c r="BJ63">
        <v>68</v>
      </c>
    </row>
    <row r="64" spans="2:62" ht="12.75">
      <c r="B64" t="s">
        <v>114</v>
      </c>
      <c r="C64">
        <v>241</v>
      </c>
      <c r="D64">
        <v>264</v>
      </c>
      <c r="E64">
        <v>505</v>
      </c>
      <c r="F64">
        <v>68</v>
      </c>
      <c r="G64">
        <v>77</v>
      </c>
      <c r="H64">
        <v>73</v>
      </c>
      <c r="I64">
        <v>229</v>
      </c>
      <c r="J64">
        <v>257</v>
      </c>
      <c r="K64">
        <v>486</v>
      </c>
      <c r="L64">
        <v>69</v>
      </c>
      <c r="M64">
        <v>62</v>
      </c>
      <c r="N64">
        <v>65</v>
      </c>
      <c r="AA64">
        <v>328</v>
      </c>
      <c r="AB64">
        <v>255</v>
      </c>
      <c r="AC64">
        <v>583</v>
      </c>
      <c r="AD64">
        <v>68</v>
      </c>
      <c r="AE64">
        <v>73</v>
      </c>
      <c r="AF64">
        <v>70</v>
      </c>
      <c r="AG64">
        <v>305</v>
      </c>
      <c r="AH64">
        <v>247</v>
      </c>
      <c r="AI64">
        <v>552</v>
      </c>
      <c r="AJ64">
        <v>71</v>
      </c>
      <c r="AK64">
        <v>61</v>
      </c>
      <c r="AL64">
        <v>67</v>
      </c>
      <c r="AY64">
        <v>569</v>
      </c>
      <c r="AZ64">
        <v>519</v>
      </c>
      <c r="BA64">
        <v>1088</v>
      </c>
      <c r="BB64">
        <v>68</v>
      </c>
      <c r="BC64">
        <v>75</v>
      </c>
      <c r="BD64">
        <v>71</v>
      </c>
      <c r="BE64">
        <v>534</v>
      </c>
      <c r="BF64">
        <v>504</v>
      </c>
      <c r="BG64">
        <v>1038</v>
      </c>
      <c r="BH64">
        <v>70</v>
      </c>
      <c r="BI64">
        <v>62</v>
      </c>
      <c r="BJ64">
        <v>66</v>
      </c>
    </row>
    <row r="65" spans="2:62" ht="12.75">
      <c r="B65" t="s">
        <v>107</v>
      </c>
      <c r="C65">
        <v>1480</v>
      </c>
      <c r="D65">
        <v>1379</v>
      </c>
      <c r="E65">
        <v>2859</v>
      </c>
      <c r="F65">
        <v>87</v>
      </c>
      <c r="G65">
        <v>91</v>
      </c>
      <c r="H65">
        <v>89</v>
      </c>
      <c r="I65">
        <v>1469</v>
      </c>
      <c r="J65">
        <v>1371</v>
      </c>
      <c r="K65">
        <v>2840</v>
      </c>
      <c r="L65">
        <v>87</v>
      </c>
      <c r="M65">
        <v>85</v>
      </c>
      <c r="N65">
        <v>86</v>
      </c>
      <c r="AA65">
        <v>7029</v>
      </c>
      <c r="AB65">
        <v>6799</v>
      </c>
      <c r="AC65">
        <v>13828</v>
      </c>
      <c r="AD65">
        <v>90</v>
      </c>
      <c r="AE65">
        <v>93</v>
      </c>
      <c r="AF65">
        <v>91</v>
      </c>
      <c r="AG65">
        <v>6946</v>
      </c>
      <c r="AH65">
        <v>6734</v>
      </c>
      <c r="AI65">
        <v>13680</v>
      </c>
      <c r="AJ65">
        <v>92</v>
      </c>
      <c r="AK65">
        <v>90</v>
      </c>
      <c r="AL65">
        <v>91</v>
      </c>
      <c r="AY65">
        <v>8509</v>
      </c>
      <c r="AZ65">
        <v>8178</v>
      </c>
      <c r="BA65">
        <v>16687</v>
      </c>
      <c r="BB65">
        <v>90</v>
      </c>
      <c r="BC65">
        <v>92</v>
      </c>
      <c r="BD65">
        <v>91</v>
      </c>
      <c r="BE65">
        <v>8415</v>
      </c>
      <c r="BF65">
        <v>8105</v>
      </c>
      <c r="BG65">
        <v>16520</v>
      </c>
      <c r="BH65">
        <v>91</v>
      </c>
      <c r="BI65">
        <v>90</v>
      </c>
      <c r="BJ65">
        <v>90</v>
      </c>
    </row>
    <row r="66" spans="2:62" ht="12.75">
      <c r="B66" t="s">
        <v>12</v>
      </c>
      <c r="C66">
        <v>2961</v>
      </c>
      <c r="D66">
        <v>2851</v>
      </c>
      <c r="E66">
        <v>5812</v>
      </c>
      <c r="F66">
        <v>86</v>
      </c>
      <c r="G66">
        <v>91</v>
      </c>
      <c r="H66">
        <v>88</v>
      </c>
      <c r="I66">
        <v>2965</v>
      </c>
      <c r="J66">
        <v>2848</v>
      </c>
      <c r="K66">
        <v>5813</v>
      </c>
      <c r="L66">
        <v>83</v>
      </c>
      <c r="M66">
        <v>82</v>
      </c>
      <c r="N66">
        <v>82</v>
      </c>
      <c r="AA66">
        <v>8034</v>
      </c>
      <c r="AB66">
        <v>7656</v>
      </c>
      <c r="AC66">
        <v>15690</v>
      </c>
      <c r="AD66">
        <v>89</v>
      </c>
      <c r="AE66">
        <v>93</v>
      </c>
      <c r="AF66">
        <v>91</v>
      </c>
      <c r="AG66">
        <v>8047</v>
      </c>
      <c r="AH66">
        <v>7666</v>
      </c>
      <c r="AI66">
        <v>15713</v>
      </c>
      <c r="AJ66">
        <v>89</v>
      </c>
      <c r="AK66">
        <v>89</v>
      </c>
      <c r="AL66">
        <v>89</v>
      </c>
      <c r="AY66">
        <v>10995</v>
      </c>
      <c r="AZ66">
        <v>10507</v>
      </c>
      <c r="BA66">
        <v>21502</v>
      </c>
      <c r="BB66">
        <v>88</v>
      </c>
      <c r="BC66">
        <v>92</v>
      </c>
      <c r="BD66">
        <v>90</v>
      </c>
      <c r="BE66">
        <v>11012</v>
      </c>
      <c r="BF66">
        <v>10514</v>
      </c>
      <c r="BG66">
        <v>21526</v>
      </c>
      <c r="BH66">
        <v>87</v>
      </c>
      <c r="BI66">
        <v>87</v>
      </c>
      <c r="BJ66">
        <v>87</v>
      </c>
    </row>
    <row r="67" spans="2:62" ht="12.75">
      <c r="B67" t="s">
        <v>62</v>
      </c>
      <c r="C67">
        <v>1174</v>
      </c>
      <c r="D67">
        <v>1147</v>
      </c>
      <c r="E67">
        <v>2321</v>
      </c>
      <c r="F67">
        <v>84</v>
      </c>
      <c r="G67">
        <v>91</v>
      </c>
      <c r="H67">
        <v>87</v>
      </c>
      <c r="I67">
        <v>1174</v>
      </c>
      <c r="J67">
        <v>1146</v>
      </c>
      <c r="K67">
        <v>2320</v>
      </c>
      <c r="L67">
        <v>82</v>
      </c>
      <c r="M67">
        <v>80</v>
      </c>
      <c r="N67">
        <v>81</v>
      </c>
      <c r="AA67">
        <v>2351</v>
      </c>
      <c r="AB67">
        <v>2276</v>
      </c>
      <c r="AC67">
        <v>4627</v>
      </c>
      <c r="AD67">
        <v>88</v>
      </c>
      <c r="AE67">
        <v>91</v>
      </c>
      <c r="AF67">
        <v>90</v>
      </c>
      <c r="AG67">
        <v>2353</v>
      </c>
      <c r="AH67">
        <v>2276</v>
      </c>
      <c r="AI67">
        <v>4629</v>
      </c>
      <c r="AJ67">
        <v>85</v>
      </c>
      <c r="AK67">
        <v>85</v>
      </c>
      <c r="AL67">
        <v>85</v>
      </c>
      <c r="AY67">
        <v>3525</v>
      </c>
      <c r="AZ67">
        <v>3423</v>
      </c>
      <c r="BA67">
        <v>6948</v>
      </c>
      <c r="BB67">
        <v>87</v>
      </c>
      <c r="BC67">
        <v>91</v>
      </c>
      <c r="BD67">
        <v>89</v>
      </c>
      <c r="BE67">
        <v>3527</v>
      </c>
      <c r="BF67">
        <v>3422</v>
      </c>
      <c r="BG67">
        <v>6949</v>
      </c>
      <c r="BH67">
        <v>84</v>
      </c>
      <c r="BI67">
        <v>84</v>
      </c>
      <c r="BJ67">
        <v>84</v>
      </c>
    </row>
    <row r="68" spans="2:62" ht="12.75">
      <c r="B68" t="s">
        <v>63</v>
      </c>
      <c r="C68">
        <v>346</v>
      </c>
      <c r="D68">
        <v>348</v>
      </c>
      <c r="E68">
        <v>694</v>
      </c>
      <c r="F68">
        <v>88</v>
      </c>
      <c r="G68">
        <v>91</v>
      </c>
      <c r="H68">
        <v>89</v>
      </c>
      <c r="I68">
        <v>346</v>
      </c>
      <c r="J68">
        <v>348</v>
      </c>
      <c r="K68">
        <v>694</v>
      </c>
      <c r="L68">
        <v>83</v>
      </c>
      <c r="M68">
        <v>82</v>
      </c>
      <c r="N68">
        <v>82</v>
      </c>
      <c r="AA68">
        <v>802</v>
      </c>
      <c r="AB68">
        <v>789</v>
      </c>
      <c r="AC68">
        <v>1591</v>
      </c>
      <c r="AD68">
        <v>88</v>
      </c>
      <c r="AE68">
        <v>94</v>
      </c>
      <c r="AF68">
        <v>91</v>
      </c>
      <c r="AG68">
        <v>801</v>
      </c>
      <c r="AH68">
        <v>793</v>
      </c>
      <c r="AI68">
        <v>1594</v>
      </c>
      <c r="AJ68">
        <v>90</v>
      </c>
      <c r="AK68">
        <v>89</v>
      </c>
      <c r="AL68">
        <v>89</v>
      </c>
      <c r="AY68">
        <v>1148</v>
      </c>
      <c r="AZ68">
        <v>1137</v>
      </c>
      <c r="BA68">
        <v>2285</v>
      </c>
      <c r="BB68">
        <v>88</v>
      </c>
      <c r="BC68">
        <v>93</v>
      </c>
      <c r="BD68">
        <v>90</v>
      </c>
      <c r="BE68">
        <v>1147</v>
      </c>
      <c r="BF68">
        <v>1141</v>
      </c>
      <c r="BG68">
        <v>2288</v>
      </c>
      <c r="BH68">
        <v>88</v>
      </c>
      <c r="BI68">
        <v>86</v>
      </c>
      <c r="BJ68">
        <v>87</v>
      </c>
    </row>
    <row r="69" spans="2:62" ht="12.75">
      <c r="B69" t="s">
        <v>64</v>
      </c>
      <c r="C69">
        <v>454</v>
      </c>
      <c r="D69">
        <v>425</v>
      </c>
      <c r="E69">
        <v>879</v>
      </c>
      <c r="F69">
        <v>83</v>
      </c>
      <c r="G69">
        <v>90</v>
      </c>
      <c r="H69">
        <v>87</v>
      </c>
      <c r="I69">
        <v>456</v>
      </c>
      <c r="J69">
        <v>425</v>
      </c>
      <c r="K69">
        <v>881</v>
      </c>
      <c r="L69">
        <v>85</v>
      </c>
      <c r="M69">
        <v>82</v>
      </c>
      <c r="N69">
        <v>84</v>
      </c>
      <c r="AA69">
        <v>1894</v>
      </c>
      <c r="AB69">
        <v>1769</v>
      </c>
      <c r="AC69">
        <v>3663</v>
      </c>
      <c r="AD69">
        <v>92</v>
      </c>
      <c r="AE69">
        <v>94</v>
      </c>
      <c r="AF69">
        <v>93</v>
      </c>
      <c r="AG69">
        <v>1897</v>
      </c>
      <c r="AH69">
        <v>1772</v>
      </c>
      <c r="AI69">
        <v>3669</v>
      </c>
      <c r="AJ69">
        <v>92</v>
      </c>
      <c r="AK69">
        <v>91</v>
      </c>
      <c r="AL69">
        <v>91</v>
      </c>
      <c r="AY69">
        <v>2348</v>
      </c>
      <c r="AZ69">
        <v>2194</v>
      </c>
      <c r="BA69">
        <v>4542</v>
      </c>
      <c r="BB69">
        <v>90</v>
      </c>
      <c r="BC69">
        <v>93</v>
      </c>
      <c r="BD69">
        <v>92</v>
      </c>
      <c r="BE69">
        <v>2353</v>
      </c>
      <c r="BF69">
        <v>2197</v>
      </c>
      <c r="BG69">
        <v>4550</v>
      </c>
      <c r="BH69">
        <v>90</v>
      </c>
      <c r="BI69">
        <v>89</v>
      </c>
      <c r="BJ69">
        <v>90</v>
      </c>
    </row>
    <row r="70" spans="2:62" ht="12.75">
      <c r="B70" t="s">
        <v>108</v>
      </c>
      <c r="C70">
        <v>987</v>
      </c>
      <c r="D70">
        <v>931</v>
      </c>
      <c r="E70">
        <v>1918</v>
      </c>
      <c r="F70">
        <v>89</v>
      </c>
      <c r="G70">
        <v>90</v>
      </c>
      <c r="H70">
        <v>89</v>
      </c>
      <c r="I70">
        <v>989</v>
      </c>
      <c r="J70">
        <v>929</v>
      </c>
      <c r="K70">
        <v>1918</v>
      </c>
      <c r="L70">
        <v>83</v>
      </c>
      <c r="M70">
        <v>83</v>
      </c>
      <c r="N70">
        <v>83</v>
      </c>
      <c r="AA70">
        <v>2987</v>
      </c>
      <c r="AB70">
        <v>2822</v>
      </c>
      <c r="AC70">
        <v>5809</v>
      </c>
      <c r="AD70">
        <v>89</v>
      </c>
      <c r="AE70">
        <v>93</v>
      </c>
      <c r="AF70">
        <v>91</v>
      </c>
      <c r="AG70">
        <v>2996</v>
      </c>
      <c r="AH70">
        <v>2825</v>
      </c>
      <c r="AI70">
        <v>5821</v>
      </c>
      <c r="AJ70">
        <v>90</v>
      </c>
      <c r="AK70">
        <v>90</v>
      </c>
      <c r="AL70">
        <v>90</v>
      </c>
      <c r="AY70">
        <v>3974</v>
      </c>
      <c r="AZ70">
        <v>3753</v>
      </c>
      <c r="BA70">
        <v>7727</v>
      </c>
      <c r="BB70">
        <v>89</v>
      </c>
      <c r="BC70">
        <v>93</v>
      </c>
      <c r="BD70">
        <v>91</v>
      </c>
      <c r="BE70">
        <v>3985</v>
      </c>
      <c r="BF70">
        <v>3754</v>
      </c>
      <c r="BG70">
        <v>7739</v>
      </c>
      <c r="BH70">
        <v>88</v>
      </c>
      <c r="BI70">
        <v>88</v>
      </c>
      <c r="BJ70">
        <v>88</v>
      </c>
    </row>
    <row r="71" spans="2:62" ht="12.75">
      <c r="B71" t="s">
        <v>17</v>
      </c>
      <c r="C71">
        <v>5000</v>
      </c>
      <c r="D71">
        <v>4999</v>
      </c>
      <c r="E71">
        <v>9999</v>
      </c>
      <c r="F71">
        <v>90</v>
      </c>
      <c r="G71">
        <v>92</v>
      </c>
      <c r="H71">
        <v>91</v>
      </c>
      <c r="I71">
        <v>5000</v>
      </c>
      <c r="J71">
        <v>5000</v>
      </c>
      <c r="K71">
        <v>10000</v>
      </c>
      <c r="L71">
        <v>87</v>
      </c>
      <c r="M71">
        <v>85</v>
      </c>
      <c r="N71">
        <v>86</v>
      </c>
      <c r="AA71">
        <v>19503</v>
      </c>
      <c r="AB71">
        <v>18328</v>
      </c>
      <c r="AC71">
        <v>37831</v>
      </c>
      <c r="AD71">
        <v>91</v>
      </c>
      <c r="AE71">
        <v>93</v>
      </c>
      <c r="AF71">
        <v>92</v>
      </c>
      <c r="AG71">
        <v>19536</v>
      </c>
      <c r="AH71">
        <v>18339</v>
      </c>
      <c r="AI71">
        <v>37875</v>
      </c>
      <c r="AJ71">
        <v>91</v>
      </c>
      <c r="AK71">
        <v>89</v>
      </c>
      <c r="AL71">
        <v>90</v>
      </c>
      <c r="AY71">
        <v>24503</v>
      </c>
      <c r="AZ71">
        <v>23327</v>
      </c>
      <c r="BA71">
        <v>47830</v>
      </c>
      <c r="BB71">
        <v>91</v>
      </c>
      <c r="BC71">
        <v>93</v>
      </c>
      <c r="BD71">
        <v>92</v>
      </c>
      <c r="BE71">
        <v>24536</v>
      </c>
      <c r="BF71">
        <v>23339</v>
      </c>
      <c r="BG71">
        <v>47875</v>
      </c>
      <c r="BH71">
        <v>90</v>
      </c>
      <c r="BI71">
        <v>89</v>
      </c>
      <c r="BJ71">
        <v>89</v>
      </c>
    </row>
    <row r="72" spans="2:62" ht="12.75">
      <c r="B72" t="s">
        <v>65</v>
      </c>
      <c r="C72">
        <v>582</v>
      </c>
      <c r="D72">
        <v>562</v>
      </c>
      <c r="E72">
        <v>1144</v>
      </c>
      <c r="F72">
        <v>88</v>
      </c>
      <c r="G72">
        <v>91</v>
      </c>
      <c r="H72">
        <v>90</v>
      </c>
      <c r="I72">
        <v>583</v>
      </c>
      <c r="J72">
        <v>560</v>
      </c>
      <c r="K72">
        <v>1143</v>
      </c>
      <c r="L72">
        <v>87</v>
      </c>
      <c r="M72">
        <v>87</v>
      </c>
      <c r="N72">
        <v>87</v>
      </c>
      <c r="AA72">
        <v>5892</v>
      </c>
      <c r="AB72">
        <v>5289</v>
      </c>
      <c r="AC72">
        <v>11181</v>
      </c>
      <c r="AD72">
        <v>92</v>
      </c>
      <c r="AE72">
        <v>94</v>
      </c>
      <c r="AF72">
        <v>92</v>
      </c>
      <c r="AG72">
        <v>5915</v>
      </c>
      <c r="AH72">
        <v>5298</v>
      </c>
      <c r="AI72">
        <v>11213</v>
      </c>
      <c r="AJ72">
        <v>93</v>
      </c>
      <c r="AK72">
        <v>92</v>
      </c>
      <c r="AL72">
        <v>92</v>
      </c>
      <c r="AY72">
        <v>6474</v>
      </c>
      <c r="AZ72">
        <v>5851</v>
      </c>
      <c r="BA72">
        <v>12325</v>
      </c>
      <c r="BB72">
        <v>91</v>
      </c>
      <c r="BC72">
        <v>93</v>
      </c>
      <c r="BD72">
        <v>92</v>
      </c>
      <c r="BE72">
        <v>6498</v>
      </c>
      <c r="BF72">
        <v>5858</v>
      </c>
      <c r="BG72">
        <v>12356</v>
      </c>
      <c r="BH72">
        <v>92</v>
      </c>
      <c r="BI72">
        <v>91</v>
      </c>
      <c r="BJ72">
        <v>92</v>
      </c>
    </row>
    <row r="73" spans="2:62" ht="12.75">
      <c r="B73" t="s">
        <v>66</v>
      </c>
      <c r="C73">
        <v>2507</v>
      </c>
      <c r="D73">
        <v>2523</v>
      </c>
      <c r="E73">
        <v>5030</v>
      </c>
      <c r="F73">
        <v>89</v>
      </c>
      <c r="G73">
        <v>91</v>
      </c>
      <c r="H73">
        <v>90</v>
      </c>
      <c r="I73">
        <v>2512</v>
      </c>
      <c r="J73">
        <v>2522</v>
      </c>
      <c r="K73">
        <v>5034</v>
      </c>
      <c r="L73">
        <v>86</v>
      </c>
      <c r="M73">
        <v>83</v>
      </c>
      <c r="N73">
        <v>84</v>
      </c>
      <c r="AA73">
        <v>8089</v>
      </c>
      <c r="AB73">
        <v>7648</v>
      </c>
      <c r="AC73">
        <v>15737</v>
      </c>
      <c r="AD73">
        <v>90</v>
      </c>
      <c r="AE73">
        <v>93</v>
      </c>
      <c r="AF73">
        <v>91</v>
      </c>
      <c r="AG73">
        <v>8085</v>
      </c>
      <c r="AH73">
        <v>7640</v>
      </c>
      <c r="AI73">
        <v>15725</v>
      </c>
      <c r="AJ73">
        <v>89</v>
      </c>
      <c r="AK73">
        <v>86</v>
      </c>
      <c r="AL73">
        <v>88</v>
      </c>
      <c r="AY73">
        <v>10596</v>
      </c>
      <c r="AZ73">
        <v>10171</v>
      </c>
      <c r="BA73">
        <v>20767</v>
      </c>
      <c r="BB73">
        <v>90</v>
      </c>
      <c r="BC73">
        <v>92</v>
      </c>
      <c r="BD73">
        <v>91</v>
      </c>
      <c r="BE73">
        <v>10597</v>
      </c>
      <c r="BF73">
        <v>10162</v>
      </c>
      <c r="BG73">
        <v>20759</v>
      </c>
      <c r="BH73">
        <v>88</v>
      </c>
      <c r="BI73">
        <v>85</v>
      </c>
      <c r="BJ73">
        <v>87</v>
      </c>
    </row>
    <row r="74" spans="2:62" ht="12.75">
      <c r="B74" t="s">
        <v>67</v>
      </c>
      <c r="C74">
        <v>1413</v>
      </c>
      <c r="D74">
        <v>1438</v>
      </c>
      <c r="E74">
        <v>2851</v>
      </c>
      <c r="F74">
        <v>92</v>
      </c>
      <c r="G74">
        <v>95</v>
      </c>
      <c r="H74">
        <v>94</v>
      </c>
      <c r="I74">
        <v>1414</v>
      </c>
      <c r="J74">
        <v>1441</v>
      </c>
      <c r="K74">
        <v>2855</v>
      </c>
      <c r="L74">
        <v>90</v>
      </c>
      <c r="M74">
        <v>89</v>
      </c>
      <c r="N74">
        <v>89</v>
      </c>
      <c r="AA74">
        <v>2856</v>
      </c>
      <c r="AB74">
        <v>2867</v>
      </c>
      <c r="AC74">
        <v>5723</v>
      </c>
      <c r="AD74">
        <v>93</v>
      </c>
      <c r="AE74">
        <v>94</v>
      </c>
      <c r="AF74">
        <v>94</v>
      </c>
      <c r="AG74">
        <v>2855</v>
      </c>
      <c r="AH74">
        <v>2866</v>
      </c>
      <c r="AI74">
        <v>5721</v>
      </c>
      <c r="AJ74">
        <v>93</v>
      </c>
      <c r="AK74">
        <v>90</v>
      </c>
      <c r="AL74">
        <v>91</v>
      </c>
      <c r="AY74">
        <v>4269</v>
      </c>
      <c r="AZ74">
        <v>4305</v>
      </c>
      <c r="BA74">
        <v>8574</v>
      </c>
      <c r="BB74">
        <v>93</v>
      </c>
      <c r="BC74">
        <v>95</v>
      </c>
      <c r="BD74">
        <v>94</v>
      </c>
      <c r="BE74">
        <v>4269</v>
      </c>
      <c r="BF74">
        <v>4307</v>
      </c>
      <c r="BG74">
        <v>8576</v>
      </c>
      <c r="BH74">
        <v>92</v>
      </c>
      <c r="BI74">
        <v>89</v>
      </c>
      <c r="BJ74">
        <v>91</v>
      </c>
    </row>
    <row r="75" spans="2:62" ht="12.75">
      <c r="B75" t="s">
        <v>109</v>
      </c>
      <c r="C75">
        <v>498</v>
      </c>
      <c r="D75">
        <v>476</v>
      </c>
      <c r="E75">
        <v>974</v>
      </c>
      <c r="F75">
        <v>87</v>
      </c>
      <c r="G75">
        <v>90</v>
      </c>
      <c r="H75">
        <v>89</v>
      </c>
      <c r="I75">
        <v>491</v>
      </c>
      <c r="J75">
        <v>477</v>
      </c>
      <c r="K75">
        <v>968</v>
      </c>
      <c r="L75">
        <v>85</v>
      </c>
      <c r="M75">
        <v>86</v>
      </c>
      <c r="N75">
        <v>85</v>
      </c>
      <c r="AA75">
        <v>2666</v>
      </c>
      <c r="AB75">
        <v>2524</v>
      </c>
      <c r="AC75">
        <v>5190</v>
      </c>
      <c r="AD75">
        <v>90</v>
      </c>
      <c r="AE75">
        <v>93</v>
      </c>
      <c r="AF75">
        <v>91</v>
      </c>
      <c r="AG75">
        <v>2681</v>
      </c>
      <c r="AH75">
        <v>2535</v>
      </c>
      <c r="AI75">
        <v>5216</v>
      </c>
      <c r="AJ75">
        <v>92</v>
      </c>
      <c r="AK75">
        <v>93</v>
      </c>
      <c r="AL75">
        <v>93</v>
      </c>
      <c r="AY75">
        <v>3164</v>
      </c>
      <c r="AZ75">
        <v>3000</v>
      </c>
      <c r="BA75">
        <v>6164</v>
      </c>
      <c r="BB75">
        <v>89</v>
      </c>
      <c r="BC75">
        <v>93</v>
      </c>
      <c r="BD75">
        <v>91</v>
      </c>
      <c r="BE75">
        <v>3172</v>
      </c>
      <c r="BF75">
        <v>3012</v>
      </c>
      <c r="BG75">
        <v>6184</v>
      </c>
      <c r="BH75">
        <v>91</v>
      </c>
      <c r="BI75">
        <v>92</v>
      </c>
      <c r="BJ75">
        <v>91</v>
      </c>
    </row>
    <row r="76" spans="2:62" ht="12.75">
      <c r="B76" t="s">
        <v>22</v>
      </c>
      <c r="C76">
        <v>4608</v>
      </c>
      <c r="D76">
        <v>4530</v>
      </c>
      <c r="E76">
        <v>9138</v>
      </c>
      <c r="F76">
        <v>88</v>
      </c>
      <c r="G76">
        <v>92</v>
      </c>
      <c r="H76">
        <v>90</v>
      </c>
      <c r="I76">
        <v>4600</v>
      </c>
      <c r="J76">
        <v>4514</v>
      </c>
      <c r="K76">
        <v>9114</v>
      </c>
      <c r="L76">
        <v>84</v>
      </c>
      <c r="M76">
        <v>85</v>
      </c>
      <c r="N76">
        <v>84</v>
      </c>
      <c r="AA76">
        <v>7803</v>
      </c>
      <c r="AB76">
        <v>7608</v>
      </c>
      <c r="AC76">
        <v>15411</v>
      </c>
      <c r="AD76">
        <v>90</v>
      </c>
      <c r="AE76">
        <v>93</v>
      </c>
      <c r="AF76">
        <v>91</v>
      </c>
      <c r="AG76">
        <v>7808</v>
      </c>
      <c r="AH76">
        <v>7599</v>
      </c>
      <c r="AI76">
        <v>15407</v>
      </c>
      <c r="AJ76">
        <v>88</v>
      </c>
      <c r="AK76">
        <v>88</v>
      </c>
      <c r="AL76">
        <v>88</v>
      </c>
      <c r="AY76">
        <v>12411</v>
      </c>
      <c r="AZ76">
        <v>12138</v>
      </c>
      <c r="BA76">
        <v>24549</v>
      </c>
      <c r="BB76">
        <v>89</v>
      </c>
      <c r="BC76">
        <v>92</v>
      </c>
      <c r="BD76">
        <v>91</v>
      </c>
      <c r="BE76">
        <v>12408</v>
      </c>
      <c r="BF76">
        <v>12113</v>
      </c>
      <c r="BG76">
        <v>24521</v>
      </c>
      <c r="BH76">
        <v>86</v>
      </c>
      <c r="BI76">
        <v>87</v>
      </c>
      <c r="BJ76">
        <v>87</v>
      </c>
    </row>
    <row r="77" spans="2:62" ht="12.75">
      <c r="B77" t="s">
        <v>68</v>
      </c>
      <c r="C77">
        <v>1271</v>
      </c>
      <c r="D77">
        <v>1259</v>
      </c>
      <c r="E77">
        <v>2530</v>
      </c>
      <c r="F77">
        <v>86</v>
      </c>
      <c r="G77">
        <v>90</v>
      </c>
      <c r="H77">
        <v>88</v>
      </c>
      <c r="I77">
        <v>1272</v>
      </c>
      <c r="J77">
        <v>1258</v>
      </c>
      <c r="K77">
        <v>2530</v>
      </c>
      <c r="L77">
        <v>79</v>
      </c>
      <c r="M77">
        <v>79</v>
      </c>
      <c r="N77">
        <v>79</v>
      </c>
      <c r="AA77">
        <v>2378</v>
      </c>
      <c r="AB77">
        <v>2329</v>
      </c>
      <c r="AC77">
        <v>4707</v>
      </c>
      <c r="AD77">
        <v>89</v>
      </c>
      <c r="AE77">
        <v>93</v>
      </c>
      <c r="AF77">
        <v>91</v>
      </c>
      <c r="AG77">
        <v>2378</v>
      </c>
      <c r="AH77">
        <v>2331</v>
      </c>
      <c r="AI77">
        <v>4709</v>
      </c>
      <c r="AJ77">
        <v>86</v>
      </c>
      <c r="AK77">
        <v>85</v>
      </c>
      <c r="AL77">
        <v>85</v>
      </c>
      <c r="AY77">
        <v>3649</v>
      </c>
      <c r="AZ77">
        <v>3588</v>
      </c>
      <c r="BA77">
        <v>7237</v>
      </c>
      <c r="BB77">
        <v>88</v>
      </c>
      <c r="BC77">
        <v>92</v>
      </c>
      <c r="BD77">
        <v>90</v>
      </c>
      <c r="BE77">
        <v>3650</v>
      </c>
      <c r="BF77">
        <v>3589</v>
      </c>
      <c r="BG77">
        <v>7239</v>
      </c>
      <c r="BH77">
        <v>83</v>
      </c>
      <c r="BI77">
        <v>83</v>
      </c>
      <c r="BJ77">
        <v>83</v>
      </c>
    </row>
    <row r="78" spans="2:62" ht="12.75">
      <c r="B78" t="s">
        <v>69</v>
      </c>
      <c r="C78">
        <v>2820</v>
      </c>
      <c r="D78">
        <v>2768</v>
      </c>
      <c r="E78">
        <v>5588</v>
      </c>
      <c r="F78">
        <v>89</v>
      </c>
      <c r="G78">
        <v>93</v>
      </c>
      <c r="H78">
        <v>91</v>
      </c>
      <c r="I78">
        <v>2809</v>
      </c>
      <c r="J78">
        <v>2756</v>
      </c>
      <c r="K78">
        <v>5565</v>
      </c>
      <c r="L78">
        <v>86</v>
      </c>
      <c r="M78">
        <v>87</v>
      </c>
      <c r="N78">
        <v>86</v>
      </c>
      <c r="AA78">
        <v>4493</v>
      </c>
      <c r="AB78">
        <v>4343</v>
      </c>
      <c r="AC78">
        <v>8836</v>
      </c>
      <c r="AD78">
        <v>91</v>
      </c>
      <c r="AE78">
        <v>93</v>
      </c>
      <c r="AF78">
        <v>92</v>
      </c>
      <c r="AG78">
        <v>4500</v>
      </c>
      <c r="AH78">
        <v>4335</v>
      </c>
      <c r="AI78">
        <v>8835</v>
      </c>
      <c r="AJ78">
        <v>90</v>
      </c>
      <c r="AK78">
        <v>90</v>
      </c>
      <c r="AL78">
        <v>90</v>
      </c>
      <c r="AY78">
        <v>7313</v>
      </c>
      <c r="AZ78">
        <v>7111</v>
      </c>
      <c r="BA78">
        <v>14424</v>
      </c>
      <c r="BB78">
        <v>90</v>
      </c>
      <c r="BC78">
        <v>93</v>
      </c>
      <c r="BD78">
        <v>91</v>
      </c>
      <c r="BE78">
        <v>7309</v>
      </c>
      <c r="BF78">
        <v>7091</v>
      </c>
      <c r="BG78">
        <v>14400</v>
      </c>
      <c r="BH78">
        <v>88</v>
      </c>
      <c r="BI78">
        <v>89</v>
      </c>
      <c r="BJ78">
        <v>89</v>
      </c>
    </row>
    <row r="79" spans="2:62" ht="12.75">
      <c r="B79" t="s">
        <v>110</v>
      </c>
      <c r="C79">
        <v>517</v>
      </c>
      <c r="D79">
        <v>503</v>
      </c>
      <c r="E79">
        <v>1020</v>
      </c>
      <c r="F79">
        <v>88</v>
      </c>
      <c r="G79">
        <v>91</v>
      </c>
      <c r="H79">
        <v>90</v>
      </c>
      <c r="I79">
        <v>519</v>
      </c>
      <c r="J79">
        <v>500</v>
      </c>
      <c r="K79">
        <v>1019</v>
      </c>
      <c r="L79">
        <v>82</v>
      </c>
      <c r="M79">
        <v>85</v>
      </c>
      <c r="N79">
        <v>84</v>
      </c>
      <c r="AA79">
        <v>932</v>
      </c>
      <c r="AB79">
        <v>936</v>
      </c>
      <c r="AC79">
        <v>1868</v>
      </c>
      <c r="AD79">
        <v>87</v>
      </c>
      <c r="AE79">
        <v>92</v>
      </c>
      <c r="AF79">
        <v>90</v>
      </c>
      <c r="AG79">
        <v>930</v>
      </c>
      <c r="AH79">
        <v>933</v>
      </c>
      <c r="AI79">
        <v>1863</v>
      </c>
      <c r="AJ79">
        <v>87</v>
      </c>
      <c r="AK79">
        <v>88</v>
      </c>
      <c r="AL79">
        <v>87</v>
      </c>
      <c r="AY79">
        <v>1449</v>
      </c>
      <c r="AZ79">
        <v>1439</v>
      </c>
      <c r="BA79">
        <v>2888</v>
      </c>
      <c r="BB79">
        <v>87</v>
      </c>
      <c r="BC79">
        <v>92</v>
      </c>
      <c r="BD79">
        <v>90</v>
      </c>
      <c r="BE79">
        <v>1449</v>
      </c>
      <c r="BF79">
        <v>1433</v>
      </c>
      <c r="BG79">
        <v>2882</v>
      </c>
      <c r="BH79">
        <v>85</v>
      </c>
      <c r="BI79">
        <v>87</v>
      </c>
      <c r="BJ79">
        <v>86</v>
      </c>
    </row>
    <row r="80" spans="2:78" ht="12.75">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69"/>
      <c r="BR80" s="169"/>
      <c r="BS80" s="169"/>
      <c r="BT80" s="169"/>
      <c r="BU80" s="169"/>
      <c r="BV80" s="169"/>
      <c r="BW80" s="169"/>
      <c r="BX80" s="169"/>
      <c r="BY80" s="169"/>
      <c r="BZ80" s="169"/>
    </row>
    <row r="81" spans="2:62" ht="12.75">
      <c r="B81" t="s">
        <v>26</v>
      </c>
      <c r="C81">
        <v>81</v>
      </c>
      <c r="D81">
        <v>71</v>
      </c>
      <c r="E81">
        <v>152</v>
      </c>
      <c r="F81" t="s">
        <v>782</v>
      </c>
      <c r="G81" t="s">
        <v>782</v>
      </c>
      <c r="H81">
        <v>95</v>
      </c>
      <c r="I81">
        <v>80</v>
      </c>
      <c r="J81">
        <v>72</v>
      </c>
      <c r="K81">
        <v>152</v>
      </c>
      <c r="L81">
        <v>91</v>
      </c>
      <c r="M81">
        <v>94</v>
      </c>
      <c r="N81">
        <v>93</v>
      </c>
      <c r="AA81">
        <v>771</v>
      </c>
      <c r="AB81">
        <v>760</v>
      </c>
      <c r="AC81">
        <v>1531</v>
      </c>
      <c r="AD81" t="s">
        <v>782</v>
      </c>
      <c r="AE81" t="s">
        <v>782</v>
      </c>
      <c r="AF81">
        <v>94</v>
      </c>
      <c r="AG81">
        <v>785</v>
      </c>
      <c r="AH81">
        <v>762</v>
      </c>
      <c r="AI81">
        <v>1547</v>
      </c>
      <c r="AJ81">
        <v>96</v>
      </c>
      <c r="AK81">
        <v>96</v>
      </c>
      <c r="AL81">
        <v>96</v>
      </c>
      <c r="AY81">
        <v>852</v>
      </c>
      <c r="AZ81">
        <v>831</v>
      </c>
      <c r="BA81">
        <v>1683</v>
      </c>
      <c r="BB81">
        <v>93</v>
      </c>
      <c r="BC81">
        <v>95</v>
      </c>
      <c r="BD81">
        <v>94</v>
      </c>
      <c r="BE81">
        <v>865</v>
      </c>
      <c r="BF81">
        <v>834</v>
      </c>
      <c r="BG81">
        <v>1699</v>
      </c>
      <c r="BH81">
        <v>96</v>
      </c>
      <c r="BI81">
        <v>96</v>
      </c>
      <c r="BJ81">
        <v>96</v>
      </c>
    </row>
    <row r="82" spans="2:78" ht="12.75">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69"/>
      <c r="BR82" s="169"/>
      <c r="BS82" s="169"/>
      <c r="BT82" s="169"/>
      <c r="BU82" s="169"/>
      <c r="BV82" s="169"/>
      <c r="BW82" s="169"/>
      <c r="BX82" s="169"/>
      <c r="BY82" s="169"/>
      <c r="BZ82" s="169"/>
    </row>
    <row r="83" spans="2:62" ht="12.75">
      <c r="B83" t="s">
        <v>27</v>
      </c>
      <c r="C83">
        <v>1072</v>
      </c>
      <c r="D83">
        <v>1029</v>
      </c>
      <c r="E83">
        <v>2101</v>
      </c>
      <c r="F83" t="s">
        <v>782</v>
      </c>
      <c r="G83" t="s">
        <v>782</v>
      </c>
      <c r="H83">
        <v>90</v>
      </c>
      <c r="I83">
        <v>1057</v>
      </c>
      <c r="J83">
        <v>1022</v>
      </c>
      <c r="K83">
        <v>2079</v>
      </c>
      <c r="L83">
        <v>89</v>
      </c>
      <c r="M83">
        <v>88</v>
      </c>
      <c r="N83">
        <v>89</v>
      </c>
      <c r="AA83">
        <v>2246</v>
      </c>
      <c r="AB83">
        <v>2028</v>
      </c>
      <c r="AC83">
        <v>4274</v>
      </c>
      <c r="AD83" t="s">
        <v>782</v>
      </c>
      <c r="AE83" t="s">
        <v>782</v>
      </c>
      <c r="AF83">
        <v>91</v>
      </c>
      <c r="AG83">
        <v>2214</v>
      </c>
      <c r="AH83">
        <v>2027</v>
      </c>
      <c r="AI83">
        <v>4241</v>
      </c>
      <c r="AJ83">
        <v>91</v>
      </c>
      <c r="AK83">
        <v>90</v>
      </c>
      <c r="AL83">
        <v>91</v>
      </c>
      <c r="AY83">
        <v>3318</v>
      </c>
      <c r="AZ83">
        <v>3057</v>
      </c>
      <c r="BA83">
        <v>6375</v>
      </c>
      <c r="BB83">
        <v>90</v>
      </c>
      <c r="BC83">
        <v>92</v>
      </c>
      <c r="BD83">
        <v>91</v>
      </c>
      <c r="BE83">
        <v>3271</v>
      </c>
      <c r="BF83">
        <v>3049</v>
      </c>
      <c r="BG83">
        <v>6320</v>
      </c>
      <c r="BH83">
        <v>91</v>
      </c>
      <c r="BI83">
        <v>89</v>
      </c>
      <c r="BJ83">
        <v>90</v>
      </c>
    </row>
  </sheetData>
  <sheetProtection/>
  <mergeCells count="1">
    <mergeCell ref="A1:N1"/>
  </mergeCells>
  <conditionalFormatting sqref="F15:H35 F59:H79 L15:N35 L59:N79 R15:T35 X15:Z35 AD15:AF35 AD59:AF79 AJ15:AL35 AJ59:AL79 AP15:AR35 AV15:AX35 BB15:BD35 BB59:BD79 BH15:BJ35 BH59:BJ79 BN15:BP35 BT15:BV35 BT37:BV37 BN37:BP37 BH37:BJ37 BB37:BD37 AV37:AX37 AP37:AR37 AJ37:AL37 AD37:AF37 X37:Z37 R37:T37 L37:N37 F37:H37 F39:H39 L39:N39 R39:T39 X39:Z39 AD39:AF39 AJ39:AL39 AP39:AR39 AV39:AX39 BB39:BD39 BH39:BJ39 BN39:BP39 BT39:BV39 BH81:BJ81 BB81:BD81 AJ81:AL81 AD81:AF81 L81:N81 F81:H81 F83:H83 L83:N83 AD83:AF83 AJ83:AL83 BB83:BD83 BH83:BJ83">
    <cfRule type="cellIs" priority="1" dxfId="0" operator="equal"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DF48"/>
  <sheetViews>
    <sheetView zoomScalePageLayoutView="0" workbookViewId="0" topLeftCell="A1">
      <pane xSplit="2" ySplit="11" topLeftCell="C12" activePane="bottomRight" state="frozen"/>
      <selection pane="topLeft" activeCell="B7" sqref="B7"/>
      <selection pane="topRight" activeCell="B7" sqref="B7"/>
      <selection pane="bottomLeft" activeCell="B7" sqref="B7"/>
      <selection pane="bottomRight" activeCell="B7" sqref="B7"/>
    </sheetView>
  </sheetViews>
  <sheetFormatPr defaultColWidth="9.140625" defaultRowHeight="12.75"/>
  <cols>
    <col min="2" max="2" width="11.7109375" style="0" customWidth="1"/>
  </cols>
  <sheetData>
    <row r="1" spans="1:14" ht="15.75">
      <c r="A1" s="311" t="s">
        <v>142</v>
      </c>
      <c r="B1" s="311"/>
      <c r="C1" s="311"/>
      <c r="D1" s="311"/>
      <c r="E1" s="311"/>
      <c r="F1" s="311"/>
      <c r="G1" s="311"/>
      <c r="H1" s="311"/>
      <c r="I1" s="311"/>
      <c r="J1" s="311"/>
      <c r="K1" s="311"/>
      <c r="L1" s="311"/>
      <c r="M1" s="311"/>
      <c r="N1" s="311"/>
    </row>
    <row r="2" spans="3:51" ht="12.75">
      <c r="C2" t="s">
        <v>865</v>
      </c>
      <c r="AA2" t="s">
        <v>873</v>
      </c>
      <c r="AY2" t="s">
        <v>58</v>
      </c>
    </row>
    <row r="3" spans="3:63" ht="12.75">
      <c r="C3" t="s">
        <v>781</v>
      </c>
      <c r="I3" t="s">
        <v>144</v>
      </c>
      <c r="O3" t="s">
        <v>781</v>
      </c>
      <c r="AA3" t="s">
        <v>781</v>
      </c>
      <c r="AG3" t="s">
        <v>144</v>
      </c>
      <c r="AM3" t="s">
        <v>781</v>
      </c>
      <c r="AY3" t="s">
        <v>781</v>
      </c>
      <c r="BE3" t="s">
        <v>144</v>
      </c>
      <c r="BK3" t="s">
        <v>781</v>
      </c>
    </row>
    <row r="4" spans="3:63" ht="12.75">
      <c r="C4">
        <v>1</v>
      </c>
      <c r="I4">
        <v>1</v>
      </c>
      <c r="O4">
        <v>1</v>
      </c>
      <c r="AA4">
        <v>1</v>
      </c>
      <c r="AG4">
        <v>1</v>
      </c>
      <c r="AM4">
        <v>1</v>
      </c>
      <c r="AY4">
        <v>1</v>
      </c>
      <c r="BE4">
        <v>1</v>
      </c>
      <c r="BK4">
        <v>1</v>
      </c>
    </row>
    <row r="5" spans="3:63" ht="12.75">
      <c r="C5" t="s">
        <v>148</v>
      </c>
      <c r="I5" t="s">
        <v>150</v>
      </c>
      <c r="O5" t="s">
        <v>144</v>
      </c>
      <c r="AA5" t="s">
        <v>148</v>
      </c>
      <c r="AG5" t="s">
        <v>150</v>
      </c>
      <c r="AM5" t="s">
        <v>144</v>
      </c>
      <c r="AY5" t="s">
        <v>148</v>
      </c>
      <c r="BE5" t="s">
        <v>150</v>
      </c>
      <c r="BK5" t="s">
        <v>144</v>
      </c>
    </row>
    <row r="6" spans="3:63" ht="12.75">
      <c r="C6">
        <v>1</v>
      </c>
      <c r="F6" t="s">
        <v>58</v>
      </c>
      <c r="I6">
        <v>1</v>
      </c>
      <c r="L6" t="s">
        <v>58</v>
      </c>
      <c r="O6">
        <v>1</v>
      </c>
      <c r="AA6">
        <v>1</v>
      </c>
      <c r="AD6" t="s">
        <v>58</v>
      </c>
      <c r="AG6">
        <v>1</v>
      </c>
      <c r="AJ6" t="s">
        <v>58</v>
      </c>
      <c r="AM6">
        <v>1</v>
      </c>
      <c r="AY6">
        <v>1</v>
      </c>
      <c r="BB6" t="s">
        <v>58</v>
      </c>
      <c r="BE6">
        <v>1</v>
      </c>
      <c r="BH6" t="s">
        <v>58</v>
      </c>
      <c r="BK6">
        <v>1</v>
      </c>
    </row>
    <row r="7" spans="3:63" ht="12.75">
      <c r="C7" t="s">
        <v>143</v>
      </c>
      <c r="F7" t="s">
        <v>143</v>
      </c>
      <c r="I7" t="s">
        <v>143</v>
      </c>
      <c r="L7" t="s">
        <v>143</v>
      </c>
      <c r="O7" t="s">
        <v>151</v>
      </c>
      <c r="AA7" t="s">
        <v>143</v>
      </c>
      <c r="AD7" t="s">
        <v>143</v>
      </c>
      <c r="AG7" t="s">
        <v>143</v>
      </c>
      <c r="AJ7" t="s">
        <v>143</v>
      </c>
      <c r="AM7" t="s">
        <v>151</v>
      </c>
      <c r="AY7" t="s">
        <v>143</v>
      </c>
      <c r="BB7" t="s">
        <v>143</v>
      </c>
      <c r="BE7" t="s">
        <v>143</v>
      </c>
      <c r="BH7" t="s">
        <v>143</v>
      </c>
      <c r="BK7" t="s">
        <v>151</v>
      </c>
    </row>
    <row r="8" spans="3:66" ht="12.75">
      <c r="C8" t="s">
        <v>146</v>
      </c>
      <c r="D8" t="s">
        <v>145</v>
      </c>
      <c r="E8" t="s">
        <v>58</v>
      </c>
      <c r="F8" t="s">
        <v>146</v>
      </c>
      <c r="G8" t="s">
        <v>145</v>
      </c>
      <c r="H8" t="s">
        <v>58</v>
      </c>
      <c r="I8" t="s">
        <v>146</v>
      </c>
      <c r="J8" t="s">
        <v>145</v>
      </c>
      <c r="K8" t="s">
        <v>58</v>
      </c>
      <c r="L8" t="s">
        <v>146</v>
      </c>
      <c r="M8" t="s">
        <v>145</v>
      </c>
      <c r="N8" t="s">
        <v>58</v>
      </c>
      <c r="O8">
        <v>1</v>
      </c>
      <c r="R8" t="s">
        <v>58</v>
      </c>
      <c r="AA8" t="s">
        <v>146</v>
      </c>
      <c r="AB8" t="s">
        <v>145</v>
      </c>
      <c r="AC8" t="s">
        <v>58</v>
      </c>
      <c r="AD8" t="s">
        <v>146</v>
      </c>
      <c r="AE8" t="s">
        <v>145</v>
      </c>
      <c r="AF8" t="s">
        <v>58</v>
      </c>
      <c r="AG8" t="s">
        <v>146</v>
      </c>
      <c r="AH8" t="s">
        <v>145</v>
      </c>
      <c r="AI8" t="s">
        <v>58</v>
      </c>
      <c r="AJ8" t="s">
        <v>146</v>
      </c>
      <c r="AK8" t="s">
        <v>145</v>
      </c>
      <c r="AL8" t="s">
        <v>58</v>
      </c>
      <c r="AM8">
        <v>1</v>
      </c>
      <c r="AP8" t="s">
        <v>58</v>
      </c>
      <c r="AY8" t="s">
        <v>146</v>
      </c>
      <c r="AZ8" t="s">
        <v>145</v>
      </c>
      <c r="BA8" t="s">
        <v>58</v>
      </c>
      <c r="BB8" t="s">
        <v>146</v>
      </c>
      <c r="BC8" t="s">
        <v>145</v>
      </c>
      <c r="BD8" t="s">
        <v>58</v>
      </c>
      <c r="BE8" t="s">
        <v>146</v>
      </c>
      <c r="BF8" t="s">
        <v>145</v>
      </c>
      <c r="BG8" t="s">
        <v>58</v>
      </c>
      <c r="BH8" t="s">
        <v>146</v>
      </c>
      <c r="BI8" t="s">
        <v>145</v>
      </c>
      <c r="BJ8" t="s">
        <v>58</v>
      </c>
      <c r="BK8">
        <v>1</v>
      </c>
      <c r="BN8" t="s">
        <v>58</v>
      </c>
    </row>
    <row r="9" spans="3:66" ht="12.75">
      <c r="C9" t="s">
        <v>157</v>
      </c>
      <c r="D9" t="s">
        <v>157</v>
      </c>
      <c r="E9" t="s">
        <v>157</v>
      </c>
      <c r="F9" t="s">
        <v>157</v>
      </c>
      <c r="G9" t="s">
        <v>157</v>
      </c>
      <c r="H9" t="s">
        <v>157</v>
      </c>
      <c r="I9" t="s">
        <v>157</v>
      </c>
      <c r="J9" t="s">
        <v>157</v>
      </c>
      <c r="K9" t="s">
        <v>157</v>
      </c>
      <c r="L9" t="s">
        <v>157</v>
      </c>
      <c r="M9" t="s">
        <v>157</v>
      </c>
      <c r="N9" t="s">
        <v>157</v>
      </c>
      <c r="O9" t="s">
        <v>143</v>
      </c>
      <c r="R9" t="s">
        <v>143</v>
      </c>
      <c r="AA9" t="s">
        <v>157</v>
      </c>
      <c r="AB9" t="s">
        <v>157</v>
      </c>
      <c r="AC9" t="s">
        <v>157</v>
      </c>
      <c r="AD9" t="s">
        <v>157</v>
      </c>
      <c r="AE9" t="s">
        <v>157</v>
      </c>
      <c r="AF9" t="s">
        <v>157</v>
      </c>
      <c r="AG9" t="s">
        <v>157</v>
      </c>
      <c r="AH9" t="s">
        <v>157</v>
      </c>
      <c r="AI9" t="s">
        <v>157</v>
      </c>
      <c r="AJ9" t="s">
        <v>157</v>
      </c>
      <c r="AK9" t="s">
        <v>157</v>
      </c>
      <c r="AL9" t="s">
        <v>157</v>
      </c>
      <c r="AM9" t="s">
        <v>143</v>
      </c>
      <c r="AP9" t="s">
        <v>143</v>
      </c>
      <c r="AY9" t="s">
        <v>157</v>
      </c>
      <c r="AZ9" t="s">
        <v>157</v>
      </c>
      <c r="BA9" t="s">
        <v>157</v>
      </c>
      <c r="BB9" t="s">
        <v>157</v>
      </c>
      <c r="BC9" t="s">
        <v>157</v>
      </c>
      <c r="BD9" t="s">
        <v>157</v>
      </c>
      <c r="BE9" t="s">
        <v>157</v>
      </c>
      <c r="BF9" t="s">
        <v>157</v>
      </c>
      <c r="BG9" t="s">
        <v>157</v>
      </c>
      <c r="BH9" t="s">
        <v>157</v>
      </c>
      <c r="BI9" t="s">
        <v>157</v>
      </c>
      <c r="BJ9" t="s">
        <v>157</v>
      </c>
      <c r="BK9" t="s">
        <v>143</v>
      </c>
      <c r="BN9" t="s">
        <v>143</v>
      </c>
    </row>
    <row r="10" spans="3:68" ht="12.75">
      <c r="C10" t="s">
        <v>146</v>
      </c>
      <c r="D10" t="s">
        <v>145</v>
      </c>
      <c r="E10" t="s">
        <v>58</v>
      </c>
      <c r="F10" t="s">
        <v>146</v>
      </c>
      <c r="G10" t="s">
        <v>145</v>
      </c>
      <c r="H10" t="s">
        <v>58</v>
      </c>
      <c r="I10" t="s">
        <v>146</v>
      </c>
      <c r="J10" t="s">
        <v>145</v>
      </c>
      <c r="K10" t="s">
        <v>58</v>
      </c>
      <c r="L10" t="s">
        <v>146</v>
      </c>
      <c r="M10" t="s">
        <v>145</v>
      </c>
      <c r="N10" t="s">
        <v>58</v>
      </c>
      <c r="O10" t="s">
        <v>146</v>
      </c>
      <c r="P10" t="s">
        <v>145</v>
      </c>
      <c r="Q10" t="s">
        <v>58</v>
      </c>
      <c r="R10" t="s">
        <v>146</v>
      </c>
      <c r="S10" t="s">
        <v>145</v>
      </c>
      <c r="T10" t="s">
        <v>58</v>
      </c>
      <c r="AA10" t="s">
        <v>146</v>
      </c>
      <c r="AB10" t="s">
        <v>145</v>
      </c>
      <c r="AC10" t="s">
        <v>58</v>
      </c>
      <c r="AD10" t="s">
        <v>146</v>
      </c>
      <c r="AE10" t="s">
        <v>145</v>
      </c>
      <c r="AF10" t="s">
        <v>58</v>
      </c>
      <c r="AG10" t="s">
        <v>146</v>
      </c>
      <c r="AH10" t="s">
        <v>145</v>
      </c>
      <c r="AI10" t="s">
        <v>58</v>
      </c>
      <c r="AJ10" t="s">
        <v>146</v>
      </c>
      <c r="AK10" t="s">
        <v>145</v>
      </c>
      <c r="AL10" t="s">
        <v>58</v>
      </c>
      <c r="AM10" t="s">
        <v>146</v>
      </c>
      <c r="AN10" t="s">
        <v>145</v>
      </c>
      <c r="AO10" t="s">
        <v>58</v>
      </c>
      <c r="AP10" t="s">
        <v>146</v>
      </c>
      <c r="AQ10" t="s">
        <v>145</v>
      </c>
      <c r="AR10" t="s">
        <v>58</v>
      </c>
      <c r="AY10" t="s">
        <v>146</v>
      </c>
      <c r="AZ10" t="s">
        <v>145</v>
      </c>
      <c r="BA10" t="s">
        <v>58</v>
      </c>
      <c r="BB10" t="s">
        <v>146</v>
      </c>
      <c r="BC10" t="s">
        <v>145</v>
      </c>
      <c r="BD10" t="s">
        <v>58</v>
      </c>
      <c r="BE10" t="s">
        <v>146</v>
      </c>
      <c r="BF10" t="s">
        <v>145</v>
      </c>
      <c r="BG10" t="s">
        <v>58</v>
      </c>
      <c r="BH10" t="s">
        <v>146</v>
      </c>
      <c r="BI10" t="s">
        <v>145</v>
      </c>
      <c r="BJ10" t="s">
        <v>58</v>
      </c>
      <c r="BK10" t="s">
        <v>146</v>
      </c>
      <c r="BL10" t="s">
        <v>145</v>
      </c>
      <c r="BM10" t="s">
        <v>58</v>
      </c>
      <c r="BN10" t="s">
        <v>146</v>
      </c>
      <c r="BO10" t="s">
        <v>145</v>
      </c>
      <c r="BP10" t="s">
        <v>58</v>
      </c>
    </row>
    <row r="11" spans="3:68" ht="12.75">
      <c r="C11" t="s">
        <v>157</v>
      </c>
      <c r="D11" t="s">
        <v>157</v>
      </c>
      <c r="E11" t="s">
        <v>157</v>
      </c>
      <c r="F11" t="s">
        <v>157</v>
      </c>
      <c r="G11" t="s">
        <v>157</v>
      </c>
      <c r="H11" t="s">
        <v>157</v>
      </c>
      <c r="I11" t="s">
        <v>157</v>
      </c>
      <c r="J11" t="s">
        <v>157</v>
      </c>
      <c r="K11" t="s">
        <v>157</v>
      </c>
      <c r="L11" t="s">
        <v>157</v>
      </c>
      <c r="M11" t="s">
        <v>157</v>
      </c>
      <c r="N11" t="s">
        <v>157</v>
      </c>
      <c r="O11" t="s">
        <v>157</v>
      </c>
      <c r="P11" t="s">
        <v>157</v>
      </c>
      <c r="Q11" t="s">
        <v>157</v>
      </c>
      <c r="R11" t="s">
        <v>157</v>
      </c>
      <c r="S11" t="s">
        <v>157</v>
      </c>
      <c r="T11" t="s">
        <v>157</v>
      </c>
      <c r="AA11" t="s">
        <v>157</v>
      </c>
      <c r="AB11" t="s">
        <v>157</v>
      </c>
      <c r="AC11" t="s">
        <v>157</v>
      </c>
      <c r="AD11" t="s">
        <v>157</v>
      </c>
      <c r="AE11" t="s">
        <v>157</v>
      </c>
      <c r="AF11" t="s">
        <v>157</v>
      </c>
      <c r="AG11" t="s">
        <v>157</v>
      </c>
      <c r="AH11" t="s">
        <v>157</v>
      </c>
      <c r="AI11" t="s">
        <v>157</v>
      </c>
      <c r="AJ11" t="s">
        <v>157</v>
      </c>
      <c r="AK11" t="s">
        <v>157</v>
      </c>
      <c r="AL11" t="s">
        <v>157</v>
      </c>
      <c r="AM11" t="s">
        <v>157</v>
      </c>
      <c r="AN11" t="s">
        <v>157</v>
      </c>
      <c r="AO11" t="s">
        <v>157</v>
      </c>
      <c r="AP11" t="s">
        <v>157</v>
      </c>
      <c r="AQ11" t="s">
        <v>157</v>
      </c>
      <c r="AR11" t="s">
        <v>157</v>
      </c>
      <c r="AY11" t="s">
        <v>157</v>
      </c>
      <c r="AZ11" t="s">
        <v>157</v>
      </c>
      <c r="BA11" t="s">
        <v>157</v>
      </c>
      <c r="BB11" t="s">
        <v>157</v>
      </c>
      <c r="BC11" t="s">
        <v>157</v>
      </c>
      <c r="BD11" t="s">
        <v>157</v>
      </c>
      <c r="BE11" t="s">
        <v>157</v>
      </c>
      <c r="BF11" t="s">
        <v>157</v>
      </c>
      <c r="BG11" t="s">
        <v>157</v>
      </c>
      <c r="BH11" t="s">
        <v>157</v>
      </c>
      <c r="BI11" t="s">
        <v>157</v>
      </c>
      <c r="BJ11" t="s">
        <v>157</v>
      </c>
      <c r="BK11" t="s">
        <v>157</v>
      </c>
      <c r="BL11" t="s">
        <v>157</v>
      </c>
      <c r="BM11" t="s">
        <v>157</v>
      </c>
      <c r="BN11" t="s">
        <v>157</v>
      </c>
      <c r="BO11" t="s">
        <v>157</v>
      </c>
      <c r="BP11" t="s">
        <v>157</v>
      </c>
    </row>
    <row r="12" spans="1:74" ht="12.75">
      <c r="A12" t="s">
        <v>729</v>
      </c>
      <c r="B12" s="146" t="s">
        <v>32</v>
      </c>
      <c r="C12">
        <v>88</v>
      </c>
      <c r="D12">
        <v>84</v>
      </c>
      <c r="E12">
        <v>86</v>
      </c>
      <c r="F12">
        <v>21932</v>
      </c>
      <c r="G12">
        <v>16851</v>
      </c>
      <c r="H12">
        <v>38783</v>
      </c>
      <c r="I12">
        <v>82</v>
      </c>
      <c r="J12">
        <v>88</v>
      </c>
      <c r="K12">
        <v>84</v>
      </c>
      <c r="L12">
        <v>21935</v>
      </c>
      <c r="M12">
        <v>16853</v>
      </c>
      <c r="N12">
        <v>38788</v>
      </c>
      <c r="O12">
        <v>77</v>
      </c>
      <c r="P12">
        <v>79</v>
      </c>
      <c r="Q12">
        <v>78</v>
      </c>
      <c r="R12">
        <v>21931</v>
      </c>
      <c r="S12">
        <v>16851</v>
      </c>
      <c r="T12">
        <v>38782</v>
      </c>
      <c r="U12" t="s">
        <v>206</v>
      </c>
      <c r="V12" t="s">
        <v>206</v>
      </c>
      <c r="W12" t="s">
        <v>206</v>
      </c>
      <c r="X12" t="s">
        <v>206</v>
      </c>
      <c r="Y12" t="s">
        <v>206</v>
      </c>
      <c r="Z12" t="s">
        <v>206</v>
      </c>
      <c r="AA12">
        <v>95</v>
      </c>
      <c r="AB12">
        <v>92</v>
      </c>
      <c r="AC12">
        <v>94</v>
      </c>
      <c r="AD12">
        <v>140157</v>
      </c>
      <c r="AE12">
        <v>125551</v>
      </c>
      <c r="AF12">
        <v>265708</v>
      </c>
      <c r="AG12">
        <v>90</v>
      </c>
      <c r="AH12">
        <v>94</v>
      </c>
      <c r="AI12">
        <v>92</v>
      </c>
      <c r="AJ12">
        <v>140166</v>
      </c>
      <c r="AK12">
        <v>125550</v>
      </c>
      <c r="AL12">
        <v>265716</v>
      </c>
      <c r="AM12">
        <v>88</v>
      </c>
      <c r="AN12">
        <v>89</v>
      </c>
      <c r="AO12">
        <v>89</v>
      </c>
      <c r="AP12">
        <v>140154</v>
      </c>
      <c r="AQ12">
        <v>125543</v>
      </c>
      <c r="AR12">
        <v>265697</v>
      </c>
      <c r="AS12" t="s">
        <v>206</v>
      </c>
      <c r="AT12" t="s">
        <v>206</v>
      </c>
      <c r="AU12" t="s">
        <v>206</v>
      </c>
      <c r="AV12" t="s">
        <v>206</v>
      </c>
      <c r="AW12" t="s">
        <v>206</v>
      </c>
      <c r="AX12" t="s">
        <v>206</v>
      </c>
      <c r="AY12">
        <v>94</v>
      </c>
      <c r="AZ12">
        <v>91</v>
      </c>
      <c r="BA12">
        <v>93</v>
      </c>
      <c r="BB12">
        <v>162089</v>
      </c>
      <c r="BC12">
        <v>142402</v>
      </c>
      <c r="BD12">
        <v>304491</v>
      </c>
      <c r="BE12">
        <v>89</v>
      </c>
      <c r="BF12">
        <v>93</v>
      </c>
      <c r="BG12">
        <v>91</v>
      </c>
      <c r="BH12">
        <v>162101</v>
      </c>
      <c r="BI12">
        <v>142403</v>
      </c>
      <c r="BJ12">
        <v>304504</v>
      </c>
      <c r="BK12">
        <v>87</v>
      </c>
      <c r="BL12">
        <v>88</v>
      </c>
      <c r="BM12">
        <v>87</v>
      </c>
      <c r="BN12">
        <v>162085</v>
      </c>
      <c r="BO12">
        <v>142394</v>
      </c>
      <c r="BP12">
        <v>304479</v>
      </c>
      <c r="BQ12" t="s">
        <v>206</v>
      </c>
      <c r="BR12" t="s">
        <v>206</v>
      </c>
      <c r="BS12" t="s">
        <v>206</v>
      </c>
      <c r="BT12" t="s">
        <v>206</v>
      </c>
      <c r="BU12" t="s">
        <v>206</v>
      </c>
      <c r="BV12" t="s">
        <v>206</v>
      </c>
    </row>
    <row r="13" spans="2:74" ht="12.75">
      <c r="B13" s="146" t="s">
        <v>83</v>
      </c>
      <c r="C13">
        <v>38</v>
      </c>
      <c r="D13">
        <v>34</v>
      </c>
      <c r="E13">
        <v>36</v>
      </c>
      <c r="F13">
        <v>11063</v>
      </c>
      <c r="G13">
        <v>17357</v>
      </c>
      <c r="H13">
        <v>28420</v>
      </c>
      <c r="I13">
        <v>33</v>
      </c>
      <c r="J13">
        <v>46</v>
      </c>
      <c r="K13">
        <v>41</v>
      </c>
      <c r="L13">
        <v>11063</v>
      </c>
      <c r="M13">
        <v>17355</v>
      </c>
      <c r="N13">
        <v>28418</v>
      </c>
      <c r="O13">
        <v>24</v>
      </c>
      <c r="P13">
        <v>28</v>
      </c>
      <c r="Q13">
        <v>26</v>
      </c>
      <c r="R13">
        <v>11060</v>
      </c>
      <c r="S13">
        <v>17351</v>
      </c>
      <c r="T13">
        <v>28411</v>
      </c>
      <c r="U13" t="s">
        <v>206</v>
      </c>
      <c r="V13" t="s">
        <v>206</v>
      </c>
      <c r="W13" t="s">
        <v>206</v>
      </c>
      <c r="X13" t="s">
        <v>206</v>
      </c>
      <c r="Y13" t="s">
        <v>206</v>
      </c>
      <c r="Z13" t="s">
        <v>206</v>
      </c>
      <c r="AA13">
        <v>51</v>
      </c>
      <c r="AB13">
        <v>46</v>
      </c>
      <c r="AC13">
        <v>48</v>
      </c>
      <c r="AD13">
        <v>26077</v>
      </c>
      <c r="AE13">
        <v>48726</v>
      </c>
      <c r="AF13">
        <v>74803</v>
      </c>
      <c r="AG13">
        <v>42</v>
      </c>
      <c r="AH13">
        <v>56</v>
      </c>
      <c r="AI13">
        <v>51</v>
      </c>
      <c r="AJ13">
        <v>26075</v>
      </c>
      <c r="AK13">
        <v>48730</v>
      </c>
      <c r="AL13">
        <v>74805</v>
      </c>
      <c r="AM13">
        <v>33</v>
      </c>
      <c r="AN13">
        <v>38</v>
      </c>
      <c r="AO13">
        <v>36</v>
      </c>
      <c r="AP13">
        <v>26074</v>
      </c>
      <c r="AQ13">
        <v>48721</v>
      </c>
      <c r="AR13">
        <v>74795</v>
      </c>
      <c r="AS13" t="s">
        <v>206</v>
      </c>
      <c r="AT13" t="s">
        <v>206</v>
      </c>
      <c r="AU13" t="s">
        <v>206</v>
      </c>
      <c r="AV13" t="s">
        <v>206</v>
      </c>
      <c r="AW13" t="s">
        <v>206</v>
      </c>
      <c r="AX13" t="s">
        <v>206</v>
      </c>
      <c r="AY13">
        <v>47</v>
      </c>
      <c r="AZ13">
        <v>43</v>
      </c>
      <c r="BA13">
        <v>44</v>
      </c>
      <c r="BB13">
        <v>37140</v>
      </c>
      <c r="BC13">
        <v>66083</v>
      </c>
      <c r="BD13">
        <v>103223</v>
      </c>
      <c r="BE13">
        <v>39</v>
      </c>
      <c r="BF13">
        <v>53</v>
      </c>
      <c r="BG13">
        <v>48</v>
      </c>
      <c r="BH13">
        <v>37138</v>
      </c>
      <c r="BI13">
        <v>66085</v>
      </c>
      <c r="BJ13">
        <v>103223</v>
      </c>
      <c r="BK13">
        <v>30</v>
      </c>
      <c r="BL13">
        <v>35</v>
      </c>
      <c r="BM13">
        <v>34</v>
      </c>
      <c r="BN13">
        <v>37134</v>
      </c>
      <c r="BO13">
        <v>66072</v>
      </c>
      <c r="BP13">
        <v>103206</v>
      </c>
      <c r="BQ13" t="s">
        <v>206</v>
      </c>
      <c r="BR13" t="s">
        <v>206</v>
      </c>
      <c r="BS13" t="s">
        <v>206</v>
      </c>
      <c r="BT13" t="s">
        <v>206</v>
      </c>
      <c r="BU13" t="s">
        <v>206</v>
      </c>
      <c r="BV13" t="s">
        <v>206</v>
      </c>
    </row>
    <row r="14" spans="2:74" ht="12.75">
      <c r="B14" s="146" t="s">
        <v>33</v>
      </c>
      <c r="C14">
        <v>41</v>
      </c>
      <c r="D14">
        <v>39</v>
      </c>
      <c r="E14">
        <v>40</v>
      </c>
      <c r="F14">
        <v>9960</v>
      </c>
      <c r="G14">
        <v>14456</v>
      </c>
      <c r="H14">
        <v>24416</v>
      </c>
      <c r="I14">
        <v>36</v>
      </c>
      <c r="J14">
        <v>52</v>
      </c>
      <c r="K14">
        <v>45</v>
      </c>
      <c r="L14">
        <v>9960</v>
      </c>
      <c r="M14">
        <v>14456</v>
      </c>
      <c r="N14">
        <v>24416</v>
      </c>
      <c r="O14">
        <v>26</v>
      </c>
      <c r="P14">
        <v>32</v>
      </c>
      <c r="Q14">
        <v>29</v>
      </c>
      <c r="R14">
        <v>9957</v>
      </c>
      <c r="S14">
        <v>14452</v>
      </c>
      <c r="T14">
        <v>24409</v>
      </c>
      <c r="U14" t="s">
        <v>206</v>
      </c>
      <c r="V14" t="s">
        <v>206</v>
      </c>
      <c r="W14" t="s">
        <v>206</v>
      </c>
      <c r="X14" t="s">
        <v>206</v>
      </c>
      <c r="Y14" t="s">
        <v>206</v>
      </c>
      <c r="Z14" t="s">
        <v>206</v>
      </c>
      <c r="AA14">
        <v>55</v>
      </c>
      <c r="AB14">
        <v>50</v>
      </c>
      <c r="AC14">
        <v>52</v>
      </c>
      <c r="AD14">
        <v>23542</v>
      </c>
      <c r="AE14">
        <v>41450</v>
      </c>
      <c r="AF14">
        <v>64992</v>
      </c>
      <c r="AG14">
        <v>45</v>
      </c>
      <c r="AH14">
        <v>61</v>
      </c>
      <c r="AI14">
        <v>55</v>
      </c>
      <c r="AJ14">
        <v>23541</v>
      </c>
      <c r="AK14">
        <v>41453</v>
      </c>
      <c r="AL14">
        <v>64994</v>
      </c>
      <c r="AM14">
        <v>36</v>
      </c>
      <c r="AN14">
        <v>42</v>
      </c>
      <c r="AO14">
        <v>39</v>
      </c>
      <c r="AP14">
        <v>23540</v>
      </c>
      <c r="AQ14">
        <v>41446</v>
      </c>
      <c r="AR14">
        <v>64986</v>
      </c>
      <c r="AS14" t="s">
        <v>206</v>
      </c>
      <c r="AT14" t="s">
        <v>206</v>
      </c>
      <c r="AU14" t="s">
        <v>206</v>
      </c>
      <c r="AV14" t="s">
        <v>206</v>
      </c>
      <c r="AW14" t="s">
        <v>206</v>
      </c>
      <c r="AX14" t="s">
        <v>206</v>
      </c>
      <c r="AY14">
        <v>51</v>
      </c>
      <c r="AZ14">
        <v>47</v>
      </c>
      <c r="BA14">
        <v>49</v>
      </c>
      <c r="BB14">
        <v>33502</v>
      </c>
      <c r="BC14">
        <v>55906</v>
      </c>
      <c r="BD14">
        <v>89408</v>
      </c>
      <c r="BE14">
        <v>42</v>
      </c>
      <c r="BF14">
        <v>59</v>
      </c>
      <c r="BG14">
        <v>52</v>
      </c>
      <c r="BH14">
        <v>33501</v>
      </c>
      <c r="BI14">
        <v>55909</v>
      </c>
      <c r="BJ14">
        <v>89410</v>
      </c>
      <c r="BK14">
        <v>33</v>
      </c>
      <c r="BL14">
        <v>39</v>
      </c>
      <c r="BM14">
        <v>37</v>
      </c>
      <c r="BN14">
        <v>33497</v>
      </c>
      <c r="BO14">
        <v>55898</v>
      </c>
      <c r="BP14">
        <v>89395</v>
      </c>
      <c r="BQ14" t="s">
        <v>206</v>
      </c>
      <c r="BR14" t="s">
        <v>206</v>
      </c>
      <c r="BS14" t="s">
        <v>206</v>
      </c>
      <c r="BT14" t="s">
        <v>206</v>
      </c>
      <c r="BU14" t="s">
        <v>206</v>
      </c>
      <c r="BV14" t="s">
        <v>206</v>
      </c>
    </row>
    <row r="15" spans="2:74" ht="12.75">
      <c r="B15" s="146" t="s">
        <v>111</v>
      </c>
      <c r="C15">
        <v>48</v>
      </c>
      <c r="D15">
        <v>46</v>
      </c>
      <c r="E15">
        <v>47</v>
      </c>
      <c r="F15">
        <v>6572</v>
      </c>
      <c r="G15">
        <v>8088</v>
      </c>
      <c r="H15">
        <v>14660</v>
      </c>
      <c r="I15">
        <v>41</v>
      </c>
      <c r="J15">
        <v>59</v>
      </c>
      <c r="K15">
        <v>51</v>
      </c>
      <c r="L15">
        <v>6570</v>
      </c>
      <c r="M15">
        <v>8088</v>
      </c>
      <c r="N15">
        <v>14658</v>
      </c>
      <c r="O15">
        <v>30</v>
      </c>
      <c r="P15">
        <v>38</v>
      </c>
      <c r="Q15">
        <v>34</v>
      </c>
      <c r="R15">
        <v>6569</v>
      </c>
      <c r="S15">
        <v>8087</v>
      </c>
      <c r="T15">
        <v>14656</v>
      </c>
      <c r="U15" t="s">
        <v>206</v>
      </c>
      <c r="V15" t="s">
        <v>206</v>
      </c>
      <c r="W15" t="s">
        <v>206</v>
      </c>
      <c r="X15" t="s">
        <v>206</v>
      </c>
      <c r="Y15" t="s">
        <v>206</v>
      </c>
      <c r="Z15" t="s">
        <v>206</v>
      </c>
      <c r="AA15">
        <v>60</v>
      </c>
      <c r="AB15">
        <v>56</v>
      </c>
      <c r="AC15">
        <v>58</v>
      </c>
      <c r="AD15">
        <v>16705</v>
      </c>
      <c r="AE15">
        <v>25568</v>
      </c>
      <c r="AF15">
        <v>42273</v>
      </c>
      <c r="AG15">
        <v>48</v>
      </c>
      <c r="AH15">
        <v>66</v>
      </c>
      <c r="AI15">
        <v>59</v>
      </c>
      <c r="AJ15">
        <v>16704</v>
      </c>
      <c r="AK15">
        <v>25567</v>
      </c>
      <c r="AL15">
        <v>42271</v>
      </c>
      <c r="AM15">
        <v>39</v>
      </c>
      <c r="AN15">
        <v>47</v>
      </c>
      <c r="AO15">
        <v>44</v>
      </c>
      <c r="AP15">
        <v>16704</v>
      </c>
      <c r="AQ15">
        <v>25567</v>
      </c>
      <c r="AR15">
        <v>42271</v>
      </c>
      <c r="AS15" t="s">
        <v>206</v>
      </c>
      <c r="AT15" t="s">
        <v>206</v>
      </c>
      <c r="AU15" t="s">
        <v>206</v>
      </c>
      <c r="AV15" t="s">
        <v>206</v>
      </c>
      <c r="AW15" t="s">
        <v>206</v>
      </c>
      <c r="AX15" t="s">
        <v>206</v>
      </c>
      <c r="AY15">
        <v>57</v>
      </c>
      <c r="AZ15">
        <v>54</v>
      </c>
      <c r="BA15">
        <v>55</v>
      </c>
      <c r="BB15">
        <v>23277</v>
      </c>
      <c r="BC15">
        <v>33656</v>
      </c>
      <c r="BD15">
        <v>56933</v>
      </c>
      <c r="BE15">
        <v>46</v>
      </c>
      <c r="BF15">
        <v>64</v>
      </c>
      <c r="BG15">
        <v>57</v>
      </c>
      <c r="BH15">
        <v>23274</v>
      </c>
      <c r="BI15">
        <v>33655</v>
      </c>
      <c r="BJ15">
        <v>56929</v>
      </c>
      <c r="BK15">
        <v>36</v>
      </c>
      <c r="BL15">
        <v>45</v>
      </c>
      <c r="BM15">
        <v>41</v>
      </c>
      <c r="BN15">
        <v>23273</v>
      </c>
      <c r="BO15">
        <v>33654</v>
      </c>
      <c r="BP15">
        <v>56927</v>
      </c>
      <c r="BQ15" t="s">
        <v>206</v>
      </c>
      <c r="BR15" t="s">
        <v>206</v>
      </c>
      <c r="BS15" t="s">
        <v>206</v>
      </c>
      <c r="BT15" t="s">
        <v>206</v>
      </c>
      <c r="BU15" t="s">
        <v>206</v>
      </c>
      <c r="BV15" t="s">
        <v>206</v>
      </c>
    </row>
    <row r="16" spans="2:74" ht="12.75">
      <c r="B16" s="146" t="s">
        <v>112</v>
      </c>
      <c r="C16">
        <v>27</v>
      </c>
      <c r="D16">
        <v>30</v>
      </c>
      <c r="E16">
        <v>29</v>
      </c>
      <c r="F16">
        <v>3388</v>
      </c>
      <c r="G16">
        <v>6368</v>
      </c>
      <c r="H16">
        <v>9756</v>
      </c>
      <c r="I16">
        <v>26</v>
      </c>
      <c r="J16">
        <v>43</v>
      </c>
      <c r="K16">
        <v>37</v>
      </c>
      <c r="L16">
        <v>3390</v>
      </c>
      <c r="M16">
        <v>6368</v>
      </c>
      <c r="N16">
        <v>9758</v>
      </c>
      <c r="O16">
        <v>17</v>
      </c>
      <c r="P16">
        <v>24</v>
      </c>
      <c r="Q16">
        <v>22</v>
      </c>
      <c r="R16">
        <v>3388</v>
      </c>
      <c r="S16">
        <v>6365</v>
      </c>
      <c r="T16">
        <v>9753</v>
      </c>
      <c r="U16" t="s">
        <v>206</v>
      </c>
      <c r="V16" t="s">
        <v>206</v>
      </c>
      <c r="W16" t="s">
        <v>206</v>
      </c>
      <c r="X16" t="s">
        <v>206</v>
      </c>
      <c r="Y16" t="s">
        <v>206</v>
      </c>
      <c r="Z16" t="s">
        <v>206</v>
      </c>
      <c r="AA16">
        <v>42</v>
      </c>
      <c r="AB16">
        <v>41</v>
      </c>
      <c r="AC16">
        <v>41</v>
      </c>
      <c r="AD16">
        <v>6837</v>
      </c>
      <c r="AE16">
        <v>15882</v>
      </c>
      <c r="AF16">
        <v>22719</v>
      </c>
      <c r="AG16">
        <v>37</v>
      </c>
      <c r="AH16">
        <v>53</v>
      </c>
      <c r="AI16">
        <v>48</v>
      </c>
      <c r="AJ16">
        <v>6837</v>
      </c>
      <c r="AK16">
        <v>15886</v>
      </c>
      <c r="AL16">
        <v>22723</v>
      </c>
      <c r="AM16">
        <v>28</v>
      </c>
      <c r="AN16">
        <v>34</v>
      </c>
      <c r="AO16">
        <v>32</v>
      </c>
      <c r="AP16">
        <v>6836</v>
      </c>
      <c r="AQ16">
        <v>15879</v>
      </c>
      <c r="AR16">
        <v>22715</v>
      </c>
      <c r="AS16" t="s">
        <v>206</v>
      </c>
      <c r="AT16" t="s">
        <v>206</v>
      </c>
      <c r="AU16" t="s">
        <v>206</v>
      </c>
      <c r="AV16" t="s">
        <v>206</v>
      </c>
      <c r="AW16" t="s">
        <v>206</v>
      </c>
      <c r="AX16" t="s">
        <v>206</v>
      </c>
      <c r="AY16">
        <v>37</v>
      </c>
      <c r="AZ16">
        <v>38</v>
      </c>
      <c r="BA16">
        <v>37</v>
      </c>
      <c r="BB16">
        <v>10225</v>
      </c>
      <c r="BC16">
        <v>22250</v>
      </c>
      <c r="BD16">
        <v>32475</v>
      </c>
      <c r="BE16">
        <v>34</v>
      </c>
      <c r="BF16">
        <v>50</v>
      </c>
      <c r="BG16">
        <v>45</v>
      </c>
      <c r="BH16">
        <v>10227</v>
      </c>
      <c r="BI16">
        <v>22254</v>
      </c>
      <c r="BJ16">
        <v>32481</v>
      </c>
      <c r="BK16">
        <v>24</v>
      </c>
      <c r="BL16">
        <v>31</v>
      </c>
      <c r="BM16">
        <v>29</v>
      </c>
      <c r="BN16">
        <v>10224</v>
      </c>
      <c r="BO16">
        <v>22244</v>
      </c>
      <c r="BP16">
        <v>32468</v>
      </c>
      <c r="BQ16" t="s">
        <v>206</v>
      </c>
      <c r="BR16" t="s">
        <v>206</v>
      </c>
      <c r="BS16" t="s">
        <v>206</v>
      </c>
      <c r="BT16" t="s">
        <v>206</v>
      </c>
      <c r="BU16" t="s">
        <v>206</v>
      </c>
      <c r="BV16" t="s">
        <v>206</v>
      </c>
    </row>
    <row r="17" spans="2:74" ht="12.75">
      <c r="B17" s="146" t="s">
        <v>34</v>
      </c>
      <c r="C17">
        <v>9</v>
      </c>
      <c r="D17">
        <v>11</v>
      </c>
      <c r="E17">
        <v>11</v>
      </c>
      <c r="F17">
        <v>1103</v>
      </c>
      <c r="G17">
        <v>2901</v>
      </c>
      <c r="H17">
        <v>4004</v>
      </c>
      <c r="I17">
        <v>8</v>
      </c>
      <c r="J17">
        <v>17</v>
      </c>
      <c r="K17">
        <v>14</v>
      </c>
      <c r="L17">
        <v>1103</v>
      </c>
      <c r="M17">
        <v>2899</v>
      </c>
      <c r="N17">
        <v>4002</v>
      </c>
      <c r="O17">
        <v>6</v>
      </c>
      <c r="P17">
        <v>9</v>
      </c>
      <c r="Q17">
        <v>8</v>
      </c>
      <c r="R17">
        <v>1103</v>
      </c>
      <c r="S17">
        <v>2899</v>
      </c>
      <c r="T17">
        <v>4002</v>
      </c>
      <c r="U17" t="s">
        <v>206</v>
      </c>
      <c r="V17" t="s">
        <v>206</v>
      </c>
      <c r="W17" t="s">
        <v>206</v>
      </c>
      <c r="X17" t="s">
        <v>206</v>
      </c>
      <c r="Y17" t="s">
        <v>206</v>
      </c>
      <c r="Z17" t="s">
        <v>206</v>
      </c>
      <c r="AA17">
        <v>15</v>
      </c>
      <c r="AB17">
        <v>21</v>
      </c>
      <c r="AC17">
        <v>20</v>
      </c>
      <c r="AD17">
        <v>2535</v>
      </c>
      <c r="AE17">
        <v>7276</v>
      </c>
      <c r="AF17">
        <v>9811</v>
      </c>
      <c r="AG17">
        <v>13</v>
      </c>
      <c r="AH17">
        <v>26</v>
      </c>
      <c r="AI17">
        <v>22</v>
      </c>
      <c r="AJ17">
        <v>2534</v>
      </c>
      <c r="AK17">
        <v>7277</v>
      </c>
      <c r="AL17">
        <v>9811</v>
      </c>
      <c r="AM17">
        <v>11</v>
      </c>
      <c r="AN17">
        <v>17</v>
      </c>
      <c r="AO17">
        <v>15</v>
      </c>
      <c r="AP17">
        <v>2534</v>
      </c>
      <c r="AQ17">
        <v>7275</v>
      </c>
      <c r="AR17">
        <v>9809</v>
      </c>
      <c r="AS17" t="s">
        <v>206</v>
      </c>
      <c r="AT17" t="s">
        <v>206</v>
      </c>
      <c r="AU17" t="s">
        <v>206</v>
      </c>
      <c r="AV17" t="s">
        <v>206</v>
      </c>
      <c r="AW17" t="s">
        <v>206</v>
      </c>
      <c r="AX17" t="s">
        <v>206</v>
      </c>
      <c r="AY17">
        <v>13</v>
      </c>
      <c r="AZ17">
        <v>19</v>
      </c>
      <c r="BA17">
        <v>17</v>
      </c>
      <c r="BB17">
        <v>3638</v>
      </c>
      <c r="BC17">
        <v>10177</v>
      </c>
      <c r="BD17">
        <v>13815</v>
      </c>
      <c r="BE17">
        <v>12</v>
      </c>
      <c r="BF17">
        <v>23</v>
      </c>
      <c r="BG17">
        <v>20</v>
      </c>
      <c r="BH17">
        <v>3637</v>
      </c>
      <c r="BI17">
        <v>10176</v>
      </c>
      <c r="BJ17">
        <v>13813</v>
      </c>
      <c r="BK17">
        <v>9</v>
      </c>
      <c r="BL17">
        <v>15</v>
      </c>
      <c r="BM17">
        <v>13</v>
      </c>
      <c r="BN17">
        <v>3637</v>
      </c>
      <c r="BO17">
        <v>10174</v>
      </c>
      <c r="BP17">
        <v>13811</v>
      </c>
      <c r="BQ17" t="s">
        <v>206</v>
      </c>
      <c r="BR17" t="s">
        <v>206</v>
      </c>
      <c r="BS17" t="s">
        <v>206</v>
      </c>
      <c r="BT17" t="s">
        <v>206</v>
      </c>
      <c r="BU17" t="s">
        <v>206</v>
      </c>
      <c r="BV17" t="s">
        <v>206</v>
      </c>
    </row>
    <row r="18" ht="12.75">
      <c r="B18" s="146"/>
    </row>
    <row r="19" spans="2:74" ht="12.75">
      <c r="B19" s="166" t="s">
        <v>867</v>
      </c>
      <c r="C19">
        <v>71</v>
      </c>
      <c r="D19">
        <v>59</v>
      </c>
      <c r="E19">
        <v>65</v>
      </c>
      <c r="F19">
        <v>32995</v>
      </c>
      <c r="G19">
        <v>34208</v>
      </c>
      <c r="H19">
        <v>67203</v>
      </c>
      <c r="I19">
        <v>65</v>
      </c>
      <c r="J19">
        <v>67</v>
      </c>
      <c r="K19">
        <v>66</v>
      </c>
      <c r="L19">
        <v>32998</v>
      </c>
      <c r="M19">
        <v>34208</v>
      </c>
      <c r="N19">
        <v>67206</v>
      </c>
      <c r="O19">
        <v>59</v>
      </c>
      <c r="P19">
        <v>53</v>
      </c>
      <c r="Q19">
        <v>56</v>
      </c>
      <c r="R19">
        <v>32991</v>
      </c>
      <c r="S19">
        <v>34202</v>
      </c>
      <c r="T19">
        <v>67193</v>
      </c>
      <c r="U19" t="s">
        <v>206</v>
      </c>
      <c r="V19" t="s">
        <v>206</v>
      </c>
      <c r="W19" t="s">
        <v>206</v>
      </c>
      <c r="X19" t="s">
        <v>206</v>
      </c>
      <c r="Y19" t="s">
        <v>206</v>
      </c>
      <c r="Z19" t="s">
        <v>206</v>
      </c>
      <c r="AA19">
        <v>88</v>
      </c>
      <c r="AB19">
        <v>79</v>
      </c>
      <c r="AC19">
        <v>84</v>
      </c>
      <c r="AD19">
        <v>166698</v>
      </c>
      <c r="AE19">
        <v>174798</v>
      </c>
      <c r="AF19">
        <v>341496</v>
      </c>
      <c r="AG19">
        <v>83</v>
      </c>
      <c r="AH19">
        <v>83</v>
      </c>
      <c r="AI19">
        <v>83</v>
      </c>
      <c r="AJ19">
        <v>166706</v>
      </c>
      <c r="AK19">
        <v>174802</v>
      </c>
      <c r="AL19">
        <v>341508</v>
      </c>
      <c r="AM19">
        <v>80</v>
      </c>
      <c r="AN19">
        <v>75</v>
      </c>
      <c r="AO19">
        <v>77</v>
      </c>
      <c r="AP19">
        <v>166690</v>
      </c>
      <c r="AQ19">
        <v>174785</v>
      </c>
      <c r="AR19">
        <v>341475</v>
      </c>
      <c r="AS19" t="s">
        <v>206</v>
      </c>
      <c r="AT19" t="s">
        <v>206</v>
      </c>
      <c r="AU19" t="s">
        <v>206</v>
      </c>
      <c r="AV19" t="s">
        <v>206</v>
      </c>
      <c r="AW19" t="s">
        <v>206</v>
      </c>
      <c r="AX19" t="s">
        <v>206</v>
      </c>
      <c r="AY19">
        <v>85</v>
      </c>
      <c r="AZ19">
        <v>76</v>
      </c>
      <c r="BA19">
        <v>80</v>
      </c>
      <c r="BB19">
        <v>199693</v>
      </c>
      <c r="BC19">
        <v>209006</v>
      </c>
      <c r="BD19">
        <v>408699</v>
      </c>
      <c r="BE19">
        <v>80</v>
      </c>
      <c r="BF19">
        <v>80</v>
      </c>
      <c r="BG19">
        <v>80</v>
      </c>
      <c r="BH19">
        <v>199704</v>
      </c>
      <c r="BI19">
        <v>209010</v>
      </c>
      <c r="BJ19">
        <v>408714</v>
      </c>
      <c r="BK19">
        <v>76</v>
      </c>
      <c r="BL19">
        <v>71</v>
      </c>
      <c r="BM19">
        <v>74</v>
      </c>
      <c r="BN19">
        <v>199681</v>
      </c>
      <c r="BO19">
        <v>208987</v>
      </c>
      <c r="BP19">
        <v>408668</v>
      </c>
      <c r="BQ19" t="s">
        <v>206</v>
      </c>
      <c r="BR19" t="s">
        <v>206</v>
      </c>
      <c r="BS19" t="s">
        <v>206</v>
      </c>
      <c r="BT19" t="s">
        <v>206</v>
      </c>
      <c r="BU19" t="s">
        <v>206</v>
      </c>
      <c r="BV19" t="s">
        <v>206</v>
      </c>
    </row>
    <row r="21" s="147" customFormat="1" ht="12.75">
      <c r="B21" s="146"/>
    </row>
    <row r="22" spans="2:110" s="147" customFormat="1" ht="12.75">
      <c r="B22" s="148">
        <v>1</v>
      </c>
      <c r="C22" s="148">
        <v>5</v>
      </c>
      <c r="D22" s="149">
        <v>6</v>
      </c>
      <c r="E22" s="148">
        <v>7</v>
      </c>
      <c r="F22" s="149">
        <v>8</v>
      </c>
      <c r="G22" s="148">
        <v>9</v>
      </c>
      <c r="H22" s="149">
        <v>10</v>
      </c>
      <c r="I22" s="149">
        <v>14</v>
      </c>
      <c r="J22" s="148">
        <v>15</v>
      </c>
      <c r="K22" s="149">
        <v>16</v>
      </c>
      <c r="L22" s="148">
        <v>17</v>
      </c>
      <c r="M22" s="149">
        <v>18</v>
      </c>
      <c r="N22" s="148">
        <v>19</v>
      </c>
      <c r="O22" s="148">
        <v>23</v>
      </c>
      <c r="P22" s="149">
        <v>24</v>
      </c>
      <c r="Q22" s="148">
        <v>25</v>
      </c>
      <c r="R22" s="149">
        <v>26</v>
      </c>
      <c r="S22" s="148">
        <v>27</v>
      </c>
      <c r="T22" s="149">
        <v>28</v>
      </c>
      <c r="U22" s="149">
        <v>32</v>
      </c>
      <c r="V22" s="148">
        <v>33</v>
      </c>
      <c r="W22" s="149">
        <v>34</v>
      </c>
      <c r="X22" s="148">
        <v>35</v>
      </c>
      <c r="Y22" s="149">
        <v>36</v>
      </c>
      <c r="Z22" s="148">
        <v>37</v>
      </c>
      <c r="AA22" s="148">
        <v>77</v>
      </c>
      <c r="AB22" s="149">
        <v>78</v>
      </c>
      <c r="AC22" s="148">
        <v>79</v>
      </c>
      <c r="AD22" s="149">
        <v>80</v>
      </c>
      <c r="AE22" s="148">
        <v>81</v>
      </c>
      <c r="AF22" s="149">
        <v>82</v>
      </c>
      <c r="AG22" s="149">
        <v>86</v>
      </c>
      <c r="AH22" s="148">
        <v>87</v>
      </c>
      <c r="AI22" s="149">
        <v>88</v>
      </c>
      <c r="AJ22" s="148">
        <v>89</v>
      </c>
      <c r="AK22" s="149">
        <v>90</v>
      </c>
      <c r="AL22" s="148">
        <v>91</v>
      </c>
      <c r="AM22" s="148">
        <v>95</v>
      </c>
      <c r="AN22" s="149">
        <v>96</v>
      </c>
      <c r="AO22" s="148">
        <v>97</v>
      </c>
      <c r="AP22" s="149">
        <v>98</v>
      </c>
      <c r="AQ22" s="148">
        <v>99</v>
      </c>
      <c r="AR22" s="149">
        <v>100</v>
      </c>
      <c r="AS22" s="149">
        <v>104</v>
      </c>
      <c r="AT22" s="148">
        <v>105</v>
      </c>
      <c r="AU22" s="149">
        <v>106</v>
      </c>
      <c r="AV22" s="148">
        <v>107</v>
      </c>
      <c r="AW22" s="149">
        <v>108</v>
      </c>
      <c r="AX22" s="148">
        <v>109</v>
      </c>
      <c r="AY22" s="148">
        <v>113</v>
      </c>
      <c r="AZ22" s="149">
        <v>114</v>
      </c>
      <c r="BA22" s="148">
        <v>115</v>
      </c>
      <c r="BB22" s="149">
        <v>116</v>
      </c>
      <c r="BC22" s="148">
        <v>117</v>
      </c>
      <c r="BD22" s="149">
        <v>118</v>
      </c>
      <c r="BE22" s="149">
        <v>122</v>
      </c>
      <c r="BF22" s="148">
        <v>123</v>
      </c>
      <c r="BG22" s="149">
        <v>124</v>
      </c>
      <c r="BH22" s="148">
        <v>125</v>
      </c>
      <c r="BI22" s="149">
        <v>126</v>
      </c>
      <c r="BJ22" s="148">
        <v>127</v>
      </c>
      <c r="BK22" s="148">
        <v>131</v>
      </c>
      <c r="BL22" s="149">
        <v>132</v>
      </c>
      <c r="BM22" s="148">
        <v>133</v>
      </c>
      <c r="BN22" s="149">
        <v>134</v>
      </c>
      <c r="BO22" s="148">
        <v>135</v>
      </c>
      <c r="BP22" s="149">
        <v>136</v>
      </c>
      <c r="BQ22" s="149">
        <v>140</v>
      </c>
      <c r="BR22" s="148">
        <v>141</v>
      </c>
      <c r="BS22" s="149">
        <v>142</v>
      </c>
      <c r="BT22" s="148">
        <v>143</v>
      </c>
      <c r="BU22" s="149">
        <v>144</v>
      </c>
      <c r="BV22" s="148">
        <v>145</v>
      </c>
      <c r="BW22" s="148"/>
      <c r="BX22" s="149"/>
      <c r="BY22" s="148"/>
      <c r="BZ22" s="148"/>
      <c r="CA22" s="149"/>
      <c r="CB22" s="148"/>
      <c r="CC22" s="148"/>
      <c r="CD22" s="149"/>
      <c r="CE22" s="148"/>
      <c r="CF22" s="148"/>
      <c r="CG22" s="149"/>
      <c r="CH22" s="148"/>
      <c r="CI22" s="148"/>
      <c r="CJ22" s="149"/>
      <c r="CK22" s="148"/>
      <c r="CL22" s="148"/>
      <c r="CM22" s="149"/>
      <c r="CN22" s="148"/>
      <c r="CO22" s="148"/>
      <c r="CP22" s="149"/>
      <c r="CQ22" s="148"/>
      <c r="CR22" s="148"/>
      <c r="CS22" s="149"/>
      <c r="CT22" s="148"/>
      <c r="CU22" s="148"/>
      <c r="CV22" s="149"/>
      <c r="CW22" s="148"/>
      <c r="CX22" s="148"/>
      <c r="CY22" s="149"/>
      <c r="CZ22" s="148"/>
      <c r="DA22" s="148"/>
      <c r="DB22" s="149"/>
      <c r="DC22" s="148"/>
      <c r="DD22" s="148"/>
      <c r="DE22" s="149"/>
      <c r="DF22" s="148"/>
    </row>
    <row r="23" s="147" customFormat="1" ht="12.75">
      <c r="B23" s="146"/>
    </row>
    <row r="24" s="147" customFormat="1" ht="12.75">
      <c r="B24" s="146"/>
    </row>
    <row r="25" spans="2:74" s="147" customFormat="1" ht="12.75">
      <c r="B25" s="146"/>
      <c r="C25"/>
      <c r="D25"/>
      <c r="E25"/>
      <c r="F25" s="119"/>
      <c r="G25" s="119"/>
      <c r="H25" s="119"/>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row>
    <row r="26" spans="2:74" s="147" customFormat="1" ht="12.75">
      <c r="B26" s="146"/>
      <c r="C26"/>
      <c r="D26"/>
      <c r="E26"/>
      <c r="F26" s="119"/>
      <c r="G26" s="119"/>
      <c r="H26" s="119"/>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row>
    <row r="27" spans="2:8" ht="12.75">
      <c r="B27" s="146"/>
      <c r="F27" s="119"/>
      <c r="G27" s="119"/>
      <c r="H27" s="119"/>
    </row>
    <row r="28" spans="2:8" ht="12.75">
      <c r="B28" s="146"/>
      <c r="F28" s="119"/>
      <c r="G28" s="119"/>
      <c r="H28" s="119"/>
    </row>
    <row r="29" spans="6:8" ht="12.75">
      <c r="F29" s="119"/>
      <c r="G29" s="119"/>
      <c r="H29" s="119"/>
    </row>
    <row r="30" spans="6:8" ht="12.75">
      <c r="F30" s="119"/>
      <c r="G30" s="119"/>
      <c r="H30" s="119"/>
    </row>
    <row r="31" spans="6:8" ht="12.75">
      <c r="F31" s="119"/>
      <c r="G31" s="119"/>
      <c r="H31" s="119"/>
    </row>
    <row r="32" spans="3:8" ht="12.75">
      <c r="C32" t="s">
        <v>695</v>
      </c>
      <c r="F32" s="119"/>
      <c r="G32" s="119"/>
      <c r="H32" s="119"/>
    </row>
    <row r="33" spans="3:51" ht="12.75">
      <c r="C33" t="s">
        <v>865</v>
      </c>
      <c r="F33" s="119"/>
      <c r="G33" s="119"/>
      <c r="H33" s="119"/>
      <c r="AA33" t="s">
        <v>873</v>
      </c>
      <c r="AY33" t="s">
        <v>58</v>
      </c>
    </row>
    <row r="34" spans="3:57" ht="12.75">
      <c r="C34" t="s">
        <v>859</v>
      </c>
      <c r="F34" s="119"/>
      <c r="G34" s="119"/>
      <c r="H34" s="119"/>
      <c r="I34" t="s">
        <v>860</v>
      </c>
      <c r="AA34" t="s">
        <v>859</v>
      </c>
      <c r="AG34" t="s">
        <v>860</v>
      </c>
      <c r="AY34" t="s">
        <v>859</v>
      </c>
      <c r="BE34" t="s">
        <v>860</v>
      </c>
    </row>
    <row r="35" spans="3:57" ht="12.75">
      <c r="C35">
        <v>1</v>
      </c>
      <c r="I35">
        <v>1</v>
      </c>
      <c r="AA35">
        <v>1</v>
      </c>
      <c r="AG35">
        <v>1</v>
      </c>
      <c r="AY35">
        <v>1</v>
      </c>
      <c r="BE35">
        <v>1</v>
      </c>
    </row>
    <row r="36" spans="3:57" ht="12.75">
      <c r="C36" t="s">
        <v>863</v>
      </c>
      <c r="I36" t="s">
        <v>864</v>
      </c>
      <c r="AA36" t="s">
        <v>863</v>
      </c>
      <c r="AG36" t="s">
        <v>864</v>
      </c>
      <c r="AY36" t="s">
        <v>863</v>
      </c>
      <c r="BE36" t="s">
        <v>864</v>
      </c>
    </row>
    <row r="37" spans="3:60" ht="12.75">
      <c r="C37">
        <v>1</v>
      </c>
      <c r="F37" t="s">
        <v>58</v>
      </c>
      <c r="I37">
        <v>1</v>
      </c>
      <c r="L37" t="s">
        <v>58</v>
      </c>
      <c r="AA37">
        <v>1</v>
      </c>
      <c r="AD37" t="s">
        <v>58</v>
      </c>
      <c r="AG37">
        <v>1</v>
      </c>
      <c r="AJ37" t="s">
        <v>58</v>
      </c>
      <c r="AY37">
        <v>1</v>
      </c>
      <c r="BB37" t="s">
        <v>58</v>
      </c>
      <c r="BE37">
        <v>1</v>
      </c>
      <c r="BH37" t="s">
        <v>58</v>
      </c>
    </row>
    <row r="38" spans="3:60" ht="12.75">
      <c r="C38" t="s">
        <v>143</v>
      </c>
      <c r="F38" t="s">
        <v>143</v>
      </c>
      <c r="I38" t="s">
        <v>143</v>
      </c>
      <c r="L38" t="s">
        <v>143</v>
      </c>
      <c r="AA38" t="s">
        <v>143</v>
      </c>
      <c r="AD38" t="s">
        <v>143</v>
      </c>
      <c r="AG38" t="s">
        <v>143</v>
      </c>
      <c r="AJ38" t="s">
        <v>143</v>
      </c>
      <c r="AY38" t="s">
        <v>143</v>
      </c>
      <c r="BB38" t="s">
        <v>143</v>
      </c>
      <c r="BE38" t="s">
        <v>143</v>
      </c>
      <c r="BH38" t="s">
        <v>143</v>
      </c>
    </row>
    <row r="39" spans="3:62" ht="12.75">
      <c r="C39" t="s">
        <v>146</v>
      </c>
      <c r="D39" t="s">
        <v>145</v>
      </c>
      <c r="E39" t="s">
        <v>58</v>
      </c>
      <c r="F39" t="s">
        <v>146</v>
      </c>
      <c r="G39" t="s">
        <v>145</v>
      </c>
      <c r="H39" t="s">
        <v>58</v>
      </c>
      <c r="I39" t="s">
        <v>146</v>
      </c>
      <c r="J39" t="s">
        <v>145</v>
      </c>
      <c r="K39" t="s">
        <v>58</v>
      </c>
      <c r="L39" t="s">
        <v>146</v>
      </c>
      <c r="M39" t="s">
        <v>145</v>
      </c>
      <c r="N39" t="s">
        <v>58</v>
      </c>
      <c r="AA39" t="s">
        <v>146</v>
      </c>
      <c r="AB39" t="s">
        <v>145</v>
      </c>
      <c r="AC39" t="s">
        <v>58</v>
      </c>
      <c r="AD39" t="s">
        <v>146</v>
      </c>
      <c r="AE39" t="s">
        <v>145</v>
      </c>
      <c r="AF39" t="s">
        <v>58</v>
      </c>
      <c r="AG39" t="s">
        <v>146</v>
      </c>
      <c r="AH39" t="s">
        <v>145</v>
      </c>
      <c r="AI39" t="s">
        <v>58</v>
      </c>
      <c r="AJ39" t="s">
        <v>146</v>
      </c>
      <c r="AK39" t="s">
        <v>145</v>
      </c>
      <c r="AL39" t="s">
        <v>58</v>
      </c>
      <c r="AY39" t="s">
        <v>146</v>
      </c>
      <c r="AZ39" t="s">
        <v>145</v>
      </c>
      <c r="BA39" t="s">
        <v>58</v>
      </c>
      <c r="BB39" t="s">
        <v>146</v>
      </c>
      <c r="BC39" t="s">
        <v>145</v>
      </c>
      <c r="BD39" t="s">
        <v>58</v>
      </c>
      <c r="BE39" t="s">
        <v>146</v>
      </c>
      <c r="BF39" t="s">
        <v>145</v>
      </c>
      <c r="BG39" t="s">
        <v>58</v>
      </c>
      <c r="BH39" t="s">
        <v>146</v>
      </c>
      <c r="BI39" t="s">
        <v>145</v>
      </c>
      <c r="BJ39" t="s">
        <v>58</v>
      </c>
    </row>
    <row r="40" spans="3:62" ht="12.75">
      <c r="C40" t="s">
        <v>157</v>
      </c>
      <c r="D40" t="s">
        <v>157</v>
      </c>
      <c r="E40" t="s">
        <v>157</v>
      </c>
      <c r="F40" t="s">
        <v>157</v>
      </c>
      <c r="G40" t="s">
        <v>157</v>
      </c>
      <c r="H40" t="s">
        <v>157</v>
      </c>
      <c r="I40" t="s">
        <v>157</v>
      </c>
      <c r="J40" t="s">
        <v>157</v>
      </c>
      <c r="K40" t="s">
        <v>157</v>
      </c>
      <c r="L40" t="s">
        <v>157</v>
      </c>
      <c r="M40" t="s">
        <v>157</v>
      </c>
      <c r="N40" t="s">
        <v>157</v>
      </c>
      <c r="AA40" t="s">
        <v>157</v>
      </c>
      <c r="AB40" t="s">
        <v>157</v>
      </c>
      <c r="AC40" t="s">
        <v>157</v>
      </c>
      <c r="AD40" t="s">
        <v>157</v>
      </c>
      <c r="AE40" t="s">
        <v>157</v>
      </c>
      <c r="AF40" t="s">
        <v>157</v>
      </c>
      <c r="AG40" t="s">
        <v>157</v>
      </c>
      <c r="AH40" t="s">
        <v>157</v>
      </c>
      <c r="AI40" t="s">
        <v>157</v>
      </c>
      <c r="AJ40" t="s">
        <v>157</v>
      </c>
      <c r="AK40" t="s">
        <v>157</v>
      </c>
      <c r="AL40" t="s">
        <v>157</v>
      </c>
      <c r="AY40" t="s">
        <v>157</v>
      </c>
      <c r="AZ40" t="s">
        <v>157</v>
      </c>
      <c r="BA40" t="s">
        <v>157</v>
      </c>
      <c r="BB40" t="s">
        <v>157</v>
      </c>
      <c r="BC40" t="s">
        <v>157</v>
      </c>
      <c r="BD40" t="s">
        <v>157</v>
      </c>
      <c r="BE40" t="s">
        <v>157</v>
      </c>
      <c r="BF40" t="s">
        <v>157</v>
      </c>
      <c r="BG40" t="s">
        <v>157</v>
      </c>
      <c r="BH40" t="s">
        <v>157</v>
      </c>
      <c r="BI40" t="s">
        <v>157</v>
      </c>
      <c r="BJ40" t="s">
        <v>157</v>
      </c>
    </row>
    <row r="41" spans="1:74" ht="12.75">
      <c r="A41" t="s">
        <v>729</v>
      </c>
      <c r="B41" t="s">
        <v>32</v>
      </c>
      <c r="C41" t="s">
        <v>206</v>
      </c>
      <c r="D41" t="s">
        <v>206</v>
      </c>
      <c r="E41" t="s">
        <v>206</v>
      </c>
      <c r="F41" t="s">
        <v>206</v>
      </c>
      <c r="G41" t="s">
        <v>206</v>
      </c>
      <c r="H41" t="s">
        <v>206</v>
      </c>
      <c r="I41" t="s">
        <v>206</v>
      </c>
      <c r="J41" t="s">
        <v>206</v>
      </c>
      <c r="K41" t="s">
        <v>206</v>
      </c>
      <c r="L41" t="s">
        <v>206</v>
      </c>
      <c r="M41" t="s">
        <v>206</v>
      </c>
      <c r="N41" t="s">
        <v>206</v>
      </c>
      <c r="O41" t="s">
        <v>206</v>
      </c>
      <c r="P41" t="s">
        <v>206</v>
      </c>
      <c r="Q41" t="s">
        <v>206</v>
      </c>
      <c r="R41" t="s">
        <v>206</v>
      </c>
      <c r="S41" t="s">
        <v>206</v>
      </c>
      <c r="T41" t="s">
        <v>206</v>
      </c>
      <c r="U41" t="s">
        <v>206</v>
      </c>
      <c r="V41" t="s">
        <v>206</v>
      </c>
      <c r="W41" t="s">
        <v>206</v>
      </c>
      <c r="X41" t="s">
        <v>206</v>
      </c>
      <c r="Y41" t="s">
        <v>206</v>
      </c>
      <c r="Z41" t="s">
        <v>206</v>
      </c>
      <c r="AA41" t="s">
        <v>206</v>
      </c>
      <c r="AB41" t="s">
        <v>206</v>
      </c>
      <c r="AC41" t="s">
        <v>206</v>
      </c>
      <c r="AD41" t="s">
        <v>206</v>
      </c>
      <c r="AE41" t="s">
        <v>206</v>
      </c>
      <c r="AF41" t="s">
        <v>206</v>
      </c>
      <c r="AG41" t="s">
        <v>206</v>
      </c>
      <c r="AH41" t="s">
        <v>206</v>
      </c>
      <c r="AI41" t="s">
        <v>206</v>
      </c>
      <c r="AJ41" t="s">
        <v>206</v>
      </c>
      <c r="AK41" t="s">
        <v>206</v>
      </c>
      <c r="AL41" t="s">
        <v>206</v>
      </c>
      <c r="AM41" t="s">
        <v>206</v>
      </c>
      <c r="AN41" t="s">
        <v>206</v>
      </c>
      <c r="AO41" t="s">
        <v>206</v>
      </c>
      <c r="AP41" t="s">
        <v>206</v>
      </c>
      <c r="AQ41" t="s">
        <v>206</v>
      </c>
      <c r="AR41" t="s">
        <v>206</v>
      </c>
      <c r="AS41" t="s">
        <v>206</v>
      </c>
      <c r="AT41" t="s">
        <v>206</v>
      </c>
      <c r="AU41" t="s">
        <v>206</v>
      </c>
      <c r="AV41" t="s">
        <v>206</v>
      </c>
      <c r="AW41" t="s">
        <v>206</v>
      </c>
      <c r="AX41" t="s">
        <v>206</v>
      </c>
      <c r="AY41" t="s">
        <v>206</v>
      </c>
      <c r="AZ41" t="s">
        <v>206</v>
      </c>
      <c r="BA41" t="s">
        <v>206</v>
      </c>
      <c r="BB41" t="s">
        <v>206</v>
      </c>
      <c r="BC41" t="s">
        <v>206</v>
      </c>
      <c r="BD41" t="s">
        <v>206</v>
      </c>
      <c r="BE41" t="s">
        <v>206</v>
      </c>
      <c r="BF41" t="s">
        <v>206</v>
      </c>
      <c r="BG41" t="s">
        <v>206</v>
      </c>
      <c r="BH41" t="s">
        <v>206</v>
      </c>
      <c r="BI41" t="s">
        <v>206</v>
      </c>
      <c r="BJ41" t="s">
        <v>206</v>
      </c>
      <c r="BK41" t="s">
        <v>206</v>
      </c>
      <c r="BL41" t="s">
        <v>206</v>
      </c>
      <c r="BM41" t="s">
        <v>206</v>
      </c>
      <c r="BN41" t="s">
        <v>206</v>
      </c>
      <c r="BO41" t="s">
        <v>206</v>
      </c>
      <c r="BP41" t="s">
        <v>206</v>
      </c>
      <c r="BQ41" t="s">
        <v>206</v>
      </c>
      <c r="BR41" t="s">
        <v>206</v>
      </c>
      <c r="BS41" t="s">
        <v>206</v>
      </c>
      <c r="BT41" t="s">
        <v>206</v>
      </c>
      <c r="BU41" t="s">
        <v>206</v>
      </c>
      <c r="BV41" t="s">
        <v>206</v>
      </c>
    </row>
    <row r="42" spans="2:74" ht="12.75">
      <c r="B42" t="s">
        <v>83</v>
      </c>
      <c r="C42" t="s">
        <v>206</v>
      </c>
      <c r="D42" t="s">
        <v>206</v>
      </c>
      <c r="E42" t="s">
        <v>206</v>
      </c>
      <c r="F42" t="s">
        <v>206</v>
      </c>
      <c r="G42" t="s">
        <v>206</v>
      </c>
      <c r="H42" t="s">
        <v>206</v>
      </c>
      <c r="I42" t="s">
        <v>206</v>
      </c>
      <c r="J42" t="s">
        <v>206</v>
      </c>
      <c r="K42" t="s">
        <v>206</v>
      </c>
      <c r="L42" t="s">
        <v>206</v>
      </c>
      <c r="M42" t="s">
        <v>206</v>
      </c>
      <c r="N42" t="s">
        <v>206</v>
      </c>
      <c r="O42" t="s">
        <v>206</v>
      </c>
      <c r="P42" t="s">
        <v>206</v>
      </c>
      <c r="Q42" t="s">
        <v>206</v>
      </c>
      <c r="R42" t="s">
        <v>206</v>
      </c>
      <c r="S42" t="s">
        <v>206</v>
      </c>
      <c r="T42" t="s">
        <v>206</v>
      </c>
      <c r="U42" t="s">
        <v>206</v>
      </c>
      <c r="V42" t="s">
        <v>206</v>
      </c>
      <c r="W42" t="s">
        <v>206</v>
      </c>
      <c r="X42" t="s">
        <v>206</v>
      </c>
      <c r="Y42" t="s">
        <v>206</v>
      </c>
      <c r="Z42" t="s">
        <v>206</v>
      </c>
      <c r="AA42" t="s">
        <v>206</v>
      </c>
      <c r="AB42" t="s">
        <v>206</v>
      </c>
      <c r="AC42" t="s">
        <v>206</v>
      </c>
      <c r="AD42" t="s">
        <v>206</v>
      </c>
      <c r="AE42" t="s">
        <v>206</v>
      </c>
      <c r="AF42" t="s">
        <v>206</v>
      </c>
      <c r="AG42" t="s">
        <v>206</v>
      </c>
      <c r="AH42" t="s">
        <v>206</v>
      </c>
      <c r="AI42" t="s">
        <v>206</v>
      </c>
      <c r="AJ42" t="s">
        <v>206</v>
      </c>
      <c r="AK42" t="s">
        <v>206</v>
      </c>
      <c r="AL42" t="s">
        <v>206</v>
      </c>
      <c r="AM42" t="s">
        <v>206</v>
      </c>
      <c r="AN42" t="s">
        <v>206</v>
      </c>
      <c r="AO42" t="s">
        <v>206</v>
      </c>
      <c r="AP42" t="s">
        <v>206</v>
      </c>
      <c r="AQ42" t="s">
        <v>206</v>
      </c>
      <c r="AR42" t="s">
        <v>206</v>
      </c>
      <c r="AS42" t="s">
        <v>206</v>
      </c>
      <c r="AT42" t="s">
        <v>206</v>
      </c>
      <c r="AU42" t="s">
        <v>206</v>
      </c>
      <c r="AV42" t="s">
        <v>206</v>
      </c>
      <c r="AW42" t="s">
        <v>206</v>
      </c>
      <c r="AX42" t="s">
        <v>206</v>
      </c>
      <c r="AY42" t="s">
        <v>206</v>
      </c>
      <c r="AZ42" t="s">
        <v>206</v>
      </c>
      <c r="BA42" t="s">
        <v>206</v>
      </c>
      <c r="BB42" t="s">
        <v>206</v>
      </c>
      <c r="BC42" t="s">
        <v>206</v>
      </c>
      <c r="BD42" t="s">
        <v>206</v>
      </c>
      <c r="BE42" t="s">
        <v>206</v>
      </c>
      <c r="BF42" t="s">
        <v>206</v>
      </c>
      <c r="BG42" t="s">
        <v>206</v>
      </c>
      <c r="BH42" t="s">
        <v>206</v>
      </c>
      <c r="BI42" t="s">
        <v>206</v>
      </c>
      <c r="BJ42" t="s">
        <v>206</v>
      </c>
      <c r="BK42" t="s">
        <v>206</v>
      </c>
      <c r="BL42" t="s">
        <v>206</v>
      </c>
      <c r="BM42" t="s">
        <v>206</v>
      </c>
      <c r="BN42" t="s">
        <v>206</v>
      </c>
      <c r="BO42" t="s">
        <v>206</v>
      </c>
      <c r="BP42" t="s">
        <v>206</v>
      </c>
      <c r="BQ42" t="s">
        <v>206</v>
      </c>
      <c r="BR42" t="s">
        <v>206</v>
      </c>
      <c r="BS42" t="s">
        <v>206</v>
      </c>
      <c r="BT42" t="s">
        <v>206</v>
      </c>
      <c r="BU42" t="s">
        <v>206</v>
      </c>
      <c r="BV42" t="s">
        <v>206</v>
      </c>
    </row>
    <row r="43" spans="2:74" ht="12.75">
      <c r="B43" t="s">
        <v>33</v>
      </c>
      <c r="C43" t="s">
        <v>206</v>
      </c>
      <c r="D43" t="s">
        <v>206</v>
      </c>
      <c r="E43" t="s">
        <v>206</v>
      </c>
      <c r="F43" t="s">
        <v>206</v>
      </c>
      <c r="G43" t="s">
        <v>206</v>
      </c>
      <c r="H43" t="s">
        <v>206</v>
      </c>
      <c r="I43" t="s">
        <v>206</v>
      </c>
      <c r="J43" t="s">
        <v>206</v>
      </c>
      <c r="K43" t="s">
        <v>206</v>
      </c>
      <c r="L43" t="s">
        <v>206</v>
      </c>
      <c r="M43" t="s">
        <v>206</v>
      </c>
      <c r="N43" t="s">
        <v>206</v>
      </c>
      <c r="O43" t="s">
        <v>206</v>
      </c>
      <c r="P43" t="s">
        <v>206</v>
      </c>
      <c r="Q43" t="s">
        <v>206</v>
      </c>
      <c r="R43" t="s">
        <v>206</v>
      </c>
      <c r="S43" t="s">
        <v>206</v>
      </c>
      <c r="T43" t="s">
        <v>206</v>
      </c>
      <c r="U43" t="s">
        <v>206</v>
      </c>
      <c r="V43" t="s">
        <v>206</v>
      </c>
      <c r="W43" t="s">
        <v>206</v>
      </c>
      <c r="X43" t="s">
        <v>206</v>
      </c>
      <c r="Y43" t="s">
        <v>206</v>
      </c>
      <c r="Z43" t="s">
        <v>206</v>
      </c>
      <c r="AA43" t="s">
        <v>206</v>
      </c>
      <c r="AB43" t="s">
        <v>206</v>
      </c>
      <c r="AC43" t="s">
        <v>206</v>
      </c>
      <c r="AD43" t="s">
        <v>206</v>
      </c>
      <c r="AE43" t="s">
        <v>206</v>
      </c>
      <c r="AF43" t="s">
        <v>206</v>
      </c>
      <c r="AG43" t="s">
        <v>206</v>
      </c>
      <c r="AH43" t="s">
        <v>206</v>
      </c>
      <c r="AI43" t="s">
        <v>206</v>
      </c>
      <c r="AJ43" t="s">
        <v>206</v>
      </c>
      <c r="AK43" t="s">
        <v>206</v>
      </c>
      <c r="AL43" t="s">
        <v>206</v>
      </c>
      <c r="AM43" t="s">
        <v>206</v>
      </c>
      <c r="AN43" t="s">
        <v>206</v>
      </c>
      <c r="AO43" t="s">
        <v>206</v>
      </c>
      <c r="AP43" t="s">
        <v>206</v>
      </c>
      <c r="AQ43" t="s">
        <v>206</v>
      </c>
      <c r="AR43" t="s">
        <v>206</v>
      </c>
      <c r="AS43" t="s">
        <v>206</v>
      </c>
      <c r="AT43" t="s">
        <v>206</v>
      </c>
      <c r="AU43" t="s">
        <v>206</v>
      </c>
      <c r="AV43" t="s">
        <v>206</v>
      </c>
      <c r="AW43" t="s">
        <v>206</v>
      </c>
      <c r="AX43" t="s">
        <v>206</v>
      </c>
      <c r="AY43" t="s">
        <v>206</v>
      </c>
      <c r="AZ43" t="s">
        <v>206</v>
      </c>
      <c r="BA43" t="s">
        <v>206</v>
      </c>
      <c r="BB43" t="s">
        <v>206</v>
      </c>
      <c r="BC43" t="s">
        <v>206</v>
      </c>
      <c r="BD43" t="s">
        <v>206</v>
      </c>
      <c r="BE43" t="s">
        <v>206</v>
      </c>
      <c r="BF43" t="s">
        <v>206</v>
      </c>
      <c r="BG43" t="s">
        <v>206</v>
      </c>
      <c r="BH43" t="s">
        <v>206</v>
      </c>
      <c r="BI43" t="s">
        <v>206</v>
      </c>
      <c r="BJ43" t="s">
        <v>206</v>
      </c>
      <c r="BK43" t="s">
        <v>206</v>
      </c>
      <c r="BL43" t="s">
        <v>206</v>
      </c>
      <c r="BM43" t="s">
        <v>206</v>
      </c>
      <c r="BN43" t="s">
        <v>206</v>
      </c>
      <c r="BO43" t="s">
        <v>206</v>
      </c>
      <c r="BP43" t="s">
        <v>206</v>
      </c>
      <c r="BQ43" t="s">
        <v>206</v>
      </c>
      <c r="BR43" t="s">
        <v>206</v>
      </c>
      <c r="BS43" t="s">
        <v>206</v>
      </c>
      <c r="BT43" t="s">
        <v>206</v>
      </c>
      <c r="BU43" t="s">
        <v>206</v>
      </c>
      <c r="BV43" t="s">
        <v>206</v>
      </c>
    </row>
    <row r="44" spans="2:74" ht="12.75">
      <c r="B44" t="s">
        <v>111</v>
      </c>
      <c r="C44" t="s">
        <v>206</v>
      </c>
      <c r="D44" t="s">
        <v>206</v>
      </c>
      <c r="E44" t="s">
        <v>206</v>
      </c>
      <c r="F44" t="s">
        <v>206</v>
      </c>
      <c r="G44" t="s">
        <v>206</v>
      </c>
      <c r="H44" t="s">
        <v>206</v>
      </c>
      <c r="I44" t="s">
        <v>206</v>
      </c>
      <c r="J44" t="s">
        <v>206</v>
      </c>
      <c r="K44" t="s">
        <v>206</v>
      </c>
      <c r="L44" t="s">
        <v>206</v>
      </c>
      <c r="M44" t="s">
        <v>206</v>
      </c>
      <c r="N44" t="s">
        <v>206</v>
      </c>
      <c r="O44" t="s">
        <v>206</v>
      </c>
      <c r="P44" t="s">
        <v>206</v>
      </c>
      <c r="Q44" t="s">
        <v>206</v>
      </c>
      <c r="R44" t="s">
        <v>206</v>
      </c>
      <c r="S44" t="s">
        <v>206</v>
      </c>
      <c r="T44" t="s">
        <v>206</v>
      </c>
      <c r="U44" t="s">
        <v>206</v>
      </c>
      <c r="V44" t="s">
        <v>206</v>
      </c>
      <c r="W44" t="s">
        <v>206</v>
      </c>
      <c r="X44" t="s">
        <v>206</v>
      </c>
      <c r="Y44" t="s">
        <v>206</v>
      </c>
      <c r="Z44" t="s">
        <v>206</v>
      </c>
      <c r="AA44" t="s">
        <v>206</v>
      </c>
      <c r="AB44" t="s">
        <v>206</v>
      </c>
      <c r="AC44" t="s">
        <v>206</v>
      </c>
      <c r="AD44" t="s">
        <v>206</v>
      </c>
      <c r="AE44" t="s">
        <v>206</v>
      </c>
      <c r="AF44" t="s">
        <v>206</v>
      </c>
      <c r="AG44" t="s">
        <v>206</v>
      </c>
      <c r="AH44" t="s">
        <v>206</v>
      </c>
      <c r="AI44" t="s">
        <v>206</v>
      </c>
      <c r="AJ44" t="s">
        <v>206</v>
      </c>
      <c r="AK44" t="s">
        <v>206</v>
      </c>
      <c r="AL44" t="s">
        <v>206</v>
      </c>
      <c r="AM44" t="s">
        <v>206</v>
      </c>
      <c r="AN44" t="s">
        <v>206</v>
      </c>
      <c r="AO44" t="s">
        <v>206</v>
      </c>
      <c r="AP44" t="s">
        <v>206</v>
      </c>
      <c r="AQ44" t="s">
        <v>206</v>
      </c>
      <c r="AR44" t="s">
        <v>206</v>
      </c>
      <c r="AS44" t="s">
        <v>206</v>
      </c>
      <c r="AT44" t="s">
        <v>206</v>
      </c>
      <c r="AU44" t="s">
        <v>206</v>
      </c>
      <c r="AV44" t="s">
        <v>206</v>
      </c>
      <c r="AW44" t="s">
        <v>206</v>
      </c>
      <c r="AX44" t="s">
        <v>206</v>
      </c>
      <c r="AY44" t="s">
        <v>206</v>
      </c>
      <c r="AZ44" t="s">
        <v>206</v>
      </c>
      <c r="BA44" t="s">
        <v>206</v>
      </c>
      <c r="BB44" t="s">
        <v>206</v>
      </c>
      <c r="BC44" t="s">
        <v>206</v>
      </c>
      <c r="BD44" t="s">
        <v>206</v>
      </c>
      <c r="BE44" t="s">
        <v>206</v>
      </c>
      <c r="BF44" t="s">
        <v>206</v>
      </c>
      <c r="BG44" t="s">
        <v>206</v>
      </c>
      <c r="BH44" t="s">
        <v>206</v>
      </c>
      <c r="BI44" t="s">
        <v>206</v>
      </c>
      <c r="BJ44" t="s">
        <v>206</v>
      </c>
      <c r="BK44" t="s">
        <v>206</v>
      </c>
      <c r="BL44" t="s">
        <v>206</v>
      </c>
      <c r="BM44" t="s">
        <v>206</v>
      </c>
      <c r="BN44" t="s">
        <v>206</v>
      </c>
      <c r="BO44" t="s">
        <v>206</v>
      </c>
      <c r="BP44" t="s">
        <v>206</v>
      </c>
      <c r="BQ44" t="s">
        <v>206</v>
      </c>
      <c r="BR44" t="s">
        <v>206</v>
      </c>
      <c r="BS44" t="s">
        <v>206</v>
      </c>
      <c r="BT44" t="s">
        <v>206</v>
      </c>
      <c r="BU44" t="s">
        <v>206</v>
      </c>
      <c r="BV44" t="s">
        <v>206</v>
      </c>
    </row>
    <row r="45" spans="2:74" ht="12.75">
      <c r="B45" t="s">
        <v>112</v>
      </c>
      <c r="C45" t="s">
        <v>206</v>
      </c>
      <c r="D45" t="s">
        <v>206</v>
      </c>
      <c r="E45" t="s">
        <v>206</v>
      </c>
      <c r="F45" t="s">
        <v>206</v>
      </c>
      <c r="G45" t="s">
        <v>206</v>
      </c>
      <c r="H45" t="s">
        <v>206</v>
      </c>
      <c r="I45" t="s">
        <v>206</v>
      </c>
      <c r="J45" t="s">
        <v>206</v>
      </c>
      <c r="K45" t="s">
        <v>206</v>
      </c>
      <c r="L45" t="s">
        <v>206</v>
      </c>
      <c r="M45" t="s">
        <v>206</v>
      </c>
      <c r="N45" t="s">
        <v>206</v>
      </c>
      <c r="O45" t="s">
        <v>206</v>
      </c>
      <c r="P45" t="s">
        <v>206</v>
      </c>
      <c r="Q45" t="s">
        <v>206</v>
      </c>
      <c r="R45" t="s">
        <v>206</v>
      </c>
      <c r="S45" t="s">
        <v>206</v>
      </c>
      <c r="T45" t="s">
        <v>206</v>
      </c>
      <c r="U45" t="s">
        <v>206</v>
      </c>
      <c r="V45" t="s">
        <v>206</v>
      </c>
      <c r="W45" t="s">
        <v>206</v>
      </c>
      <c r="X45" t="s">
        <v>206</v>
      </c>
      <c r="Y45" t="s">
        <v>206</v>
      </c>
      <c r="Z45" t="s">
        <v>206</v>
      </c>
      <c r="AA45" t="s">
        <v>206</v>
      </c>
      <c r="AB45" t="s">
        <v>206</v>
      </c>
      <c r="AC45" t="s">
        <v>206</v>
      </c>
      <c r="AD45" t="s">
        <v>206</v>
      </c>
      <c r="AE45" t="s">
        <v>206</v>
      </c>
      <c r="AF45" t="s">
        <v>206</v>
      </c>
      <c r="AG45" t="s">
        <v>206</v>
      </c>
      <c r="AH45" t="s">
        <v>206</v>
      </c>
      <c r="AI45" t="s">
        <v>206</v>
      </c>
      <c r="AJ45" t="s">
        <v>206</v>
      </c>
      <c r="AK45" t="s">
        <v>206</v>
      </c>
      <c r="AL45" t="s">
        <v>206</v>
      </c>
      <c r="AM45" t="s">
        <v>206</v>
      </c>
      <c r="AN45" t="s">
        <v>206</v>
      </c>
      <c r="AO45" t="s">
        <v>206</v>
      </c>
      <c r="AP45" t="s">
        <v>206</v>
      </c>
      <c r="AQ45" t="s">
        <v>206</v>
      </c>
      <c r="AR45" t="s">
        <v>206</v>
      </c>
      <c r="AS45" t="s">
        <v>206</v>
      </c>
      <c r="AT45" t="s">
        <v>206</v>
      </c>
      <c r="AU45" t="s">
        <v>206</v>
      </c>
      <c r="AV45" t="s">
        <v>206</v>
      </c>
      <c r="AW45" t="s">
        <v>206</v>
      </c>
      <c r="AX45" t="s">
        <v>206</v>
      </c>
      <c r="AY45" t="s">
        <v>206</v>
      </c>
      <c r="AZ45" t="s">
        <v>206</v>
      </c>
      <c r="BA45" t="s">
        <v>206</v>
      </c>
      <c r="BB45" t="s">
        <v>206</v>
      </c>
      <c r="BC45" t="s">
        <v>206</v>
      </c>
      <c r="BD45" t="s">
        <v>206</v>
      </c>
      <c r="BE45" t="s">
        <v>206</v>
      </c>
      <c r="BF45" t="s">
        <v>206</v>
      </c>
      <c r="BG45" t="s">
        <v>206</v>
      </c>
      <c r="BH45" t="s">
        <v>206</v>
      </c>
      <c r="BI45" t="s">
        <v>206</v>
      </c>
      <c r="BJ45" t="s">
        <v>206</v>
      </c>
      <c r="BK45" t="s">
        <v>206</v>
      </c>
      <c r="BL45" t="s">
        <v>206</v>
      </c>
      <c r="BM45" t="s">
        <v>206</v>
      </c>
      <c r="BN45" t="s">
        <v>206</v>
      </c>
      <c r="BO45" t="s">
        <v>206</v>
      </c>
      <c r="BP45" t="s">
        <v>206</v>
      </c>
      <c r="BQ45" t="s">
        <v>206</v>
      </c>
      <c r="BR45" t="s">
        <v>206</v>
      </c>
      <c r="BS45" t="s">
        <v>206</v>
      </c>
      <c r="BT45" t="s">
        <v>206</v>
      </c>
      <c r="BU45" t="s">
        <v>206</v>
      </c>
      <c r="BV45" t="s">
        <v>206</v>
      </c>
    </row>
    <row r="46" spans="2:74" ht="12.75">
      <c r="B46" t="s">
        <v>34</v>
      </c>
      <c r="C46" t="s">
        <v>206</v>
      </c>
      <c r="D46" t="s">
        <v>206</v>
      </c>
      <c r="E46" t="s">
        <v>206</v>
      </c>
      <c r="F46" t="s">
        <v>206</v>
      </c>
      <c r="G46" t="s">
        <v>206</v>
      </c>
      <c r="H46" t="s">
        <v>206</v>
      </c>
      <c r="I46" t="s">
        <v>206</v>
      </c>
      <c r="J46" t="s">
        <v>206</v>
      </c>
      <c r="K46" t="s">
        <v>206</v>
      </c>
      <c r="L46" t="s">
        <v>206</v>
      </c>
      <c r="M46" t="s">
        <v>206</v>
      </c>
      <c r="N46" t="s">
        <v>206</v>
      </c>
      <c r="O46" t="s">
        <v>206</v>
      </c>
      <c r="P46" t="s">
        <v>206</v>
      </c>
      <c r="Q46" t="s">
        <v>206</v>
      </c>
      <c r="R46" t="s">
        <v>206</v>
      </c>
      <c r="S46" t="s">
        <v>206</v>
      </c>
      <c r="T46" t="s">
        <v>206</v>
      </c>
      <c r="U46" t="s">
        <v>206</v>
      </c>
      <c r="V46" t="s">
        <v>206</v>
      </c>
      <c r="W46" t="s">
        <v>206</v>
      </c>
      <c r="X46" t="s">
        <v>206</v>
      </c>
      <c r="Y46" t="s">
        <v>206</v>
      </c>
      <c r="Z46" t="s">
        <v>206</v>
      </c>
      <c r="AA46" t="s">
        <v>206</v>
      </c>
      <c r="AB46" t="s">
        <v>206</v>
      </c>
      <c r="AC46" t="s">
        <v>206</v>
      </c>
      <c r="AD46" t="s">
        <v>206</v>
      </c>
      <c r="AE46" t="s">
        <v>206</v>
      </c>
      <c r="AF46" t="s">
        <v>206</v>
      </c>
      <c r="AG46" t="s">
        <v>206</v>
      </c>
      <c r="AH46" t="s">
        <v>206</v>
      </c>
      <c r="AI46" t="s">
        <v>206</v>
      </c>
      <c r="AJ46" t="s">
        <v>206</v>
      </c>
      <c r="AK46" t="s">
        <v>206</v>
      </c>
      <c r="AL46" t="s">
        <v>206</v>
      </c>
      <c r="AM46" t="s">
        <v>206</v>
      </c>
      <c r="AN46" t="s">
        <v>206</v>
      </c>
      <c r="AO46" t="s">
        <v>206</v>
      </c>
      <c r="AP46" t="s">
        <v>206</v>
      </c>
      <c r="AQ46" t="s">
        <v>206</v>
      </c>
      <c r="AR46" t="s">
        <v>206</v>
      </c>
      <c r="AS46" t="s">
        <v>206</v>
      </c>
      <c r="AT46" t="s">
        <v>206</v>
      </c>
      <c r="AU46" t="s">
        <v>206</v>
      </c>
      <c r="AV46" t="s">
        <v>206</v>
      </c>
      <c r="AW46" t="s">
        <v>206</v>
      </c>
      <c r="AX46" t="s">
        <v>206</v>
      </c>
      <c r="AY46" t="s">
        <v>206</v>
      </c>
      <c r="AZ46" t="s">
        <v>206</v>
      </c>
      <c r="BA46" t="s">
        <v>206</v>
      </c>
      <c r="BB46" t="s">
        <v>206</v>
      </c>
      <c r="BC46" t="s">
        <v>206</v>
      </c>
      <c r="BD46" t="s">
        <v>206</v>
      </c>
      <c r="BE46" t="s">
        <v>206</v>
      </c>
      <c r="BF46" t="s">
        <v>206</v>
      </c>
      <c r="BG46" t="s">
        <v>206</v>
      </c>
      <c r="BH46" t="s">
        <v>206</v>
      </c>
      <c r="BI46" t="s">
        <v>206</v>
      </c>
      <c r="BJ46" t="s">
        <v>206</v>
      </c>
      <c r="BK46" t="s">
        <v>206</v>
      </c>
      <c r="BL46" t="s">
        <v>206</v>
      </c>
      <c r="BM46" t="s">
        <v>206</v>
      </c>
      <c r="BN46" t="s">
        <v>206</v>
      </c>
      <c r="BO46" t="s">
        <v>206</v>
      </c>
      <c r="BP46" t="s">
        <v>206</v>
      </c>
      <c r="BQ46" t="s">
        <v>206</v>
      </c>
      <c r="BR46" t="s">
        <v>206</v>
      </c>
      <c r="BS46" t="s">
        <v>206</v>
      </c>
      <c r="BT46" t="s">
        <v>206</v>
      </c>
      <c r="BU46" t="s">
        <v>206</v>
      </c>
      <c r="BV46" t="s">
        <v>206</v>
      </c>
    </row>
    <row r="48" spans="2:74" ht="12.75">
      <c r="B48" s="166" t="s">
        <v>867</v>
      </c>
      <c r="C48" t="s">
        <v>206</v>
      </c>
      <c r="D48" t="s">
        <v>206</v>
      </c>
      <c r="E48" t="s">
        <v>206</v>
      </c>
      <c r="F48" t="s">
        <v>206</v>
      </c>
      <c r="G48" t="s">
        <v>206</v>
      </c>
      <c r="H48" t="s">
        <v>206</v>
      </c>
      <c r="I48" t="s">
        <v>206</v>
      </c>
      <c r="J48" t="s">
        <v>206</v>
      </c>
      <c r="K48" t="s">
        <v>206</v>
      </c>
      <c r="L48" t="s">
        <v>206</v>
      </c>
      <c r="M48" t="s">
        <v>206</v>
      </c>
      <c r="N48" t="s">
        <v>206</v>
      </c>
      <c r="O48" t="s">
        <v>206</v>
      </c>
      <c r="P48" t="s">
        <v>206</v>
      </c>
      <c r="Q48" t="s">
        <v>206</v>
      </c>
      <c r="R48" t="s">
        <v>206</v>
      </c>
      <c r="S48" t="s">
        <v>206</v>
      </c>
      <c r="T48" t="s">
        <v>206</v>
      </c>
      <c r="U48" t="s">
        <v>206</v>
      </c>
      <c r="V48" t="s">
        <v>206</v>
      </c>
      <c r="W48" t="s">
        <v>206</v>
      </c>
      <c r="X48" t="s">
        <v>206</v>
      </c>
      <c r="Y48" t="s">
        <v>206</v>
      </c>
      <c r="Z48" t="s">
        <v>206</v>
      </c>
      <c r="AA48" t="s">
        <v>206</v>
      </c>
      <c r="AB48" t="s">
        <v>206</v>
      </c>
      <c r="AC48" t="s">
        <v>206</v>
      </c>
      <c r="AD48" t="s">
        <v>206</v>
      </c>
      <c r="AE48" t="s">
        <v>206</v>
      </c>
      <c r="AF48" t="s">
        <v>206</v>
      </c>
      <c r="AG48" t="s">
        <v>206</v>
      </c>
      <c r="AH48" t="s">
        <v>206</v>
      </c>
      <c r="AI48" t="s">
        <v>206</v>
      </c>
      <c r="AJ48" t="s">
        <v>206</v>
      </c>
      <c r="AK48" t="s">
        <v>206</v>
      </c>
      <c r="AL48" t="s">
        <v>206</v>
      </c>
      <c r="AM48" t="s">
        <v>206</v>
      </c>
      <c r="AN48" t="s">
        <v>206</v>
      </c>
      <c r="AO48" t="s">
        <v>206</v>
      </c>
      <c r="AP48" t="s">
        <v>206</v>
      </c>
      <c r="AQ48" t="s">
        <v>206</v>
      </c>
      <c r="AR48" t="s">
        <v>206</v>
      </c>
      <c r="AS48" t="s">
        <v>206</v>
      </c>
      <c r="AT48" t="s">
        <v>206</v>
      </c>
      <c r="AU48" t="s">
        <v>206</v>
      </c>
      <c r="AV48" t="s">
        <v>206</v>
      </c>
      <c r="AW48" t="s">
        <v>206</v>
      </c>
      <c r="AX48" t="s">
        <v>206</v>
      </c>
      <c r="AY48" t="s">
        <v>206</v>
      </c>
      <c r="AZ48" t="s">
        <v>206</v>
      </c>
      <c r="BA48" t="s">
        <v>206</v>
      </c>
      <c r="BB48" t="s">
        <v>206</v>
      </c>
      <c r="BC48" t="s">
        <v>206</v>
      </c>
      <c r="BD48" t="s">
        <v>206</v>
      </c>
      <c r="BE48" t="s">
        <v>206</v>
      </c>
      <c r="BF48" t="s">
        <v>206</v>
      </c>
      <c r="BG48" t="s">
        <v>206</v>
      </c>
      <c r="BH48" t="s">
        <v>206</v>
      </c>
      <c r="BI48" t="s">
        <v>206</v>
      </c>
      <c r="BJ48" t="s">
        <v>206</v>
      </c>
      <c r="BK48" t="s">
        <v>206</v>
      </c>
      <c r="BL48" t="s">
        <v>206</v>
      </c>
      <c r="BM48" t="s">
        <v>206</v>
      </c>
      <c r="BN48" t="s">
        <v>206</v>
      </c>
      <c r="BO48" t="s">
        <v>206</v>
      </c>
      <c r="BP48" t="s">
        <v>206</v>
      </c>
      <c r="BQ48" t="s">
        <v>206</v>
      </c>
      <c r="BR48" t="s">
        <v>206</v>
      </c>
      <c r="BS48" t="s">
        <v>206</v>
      </c>
      <c r="BT48" t="s">
        <v>206</v>
      </c>
      <c r="BU48" t="s">
        <v>206</v>
      </c>
      <c r="BV48" t="s">
        <v>206</v>
      </c>
    </row>
  </sheetData>
  <sheetProtection/>
  <mergeCells count="1">
    <mergeCell ref="A1:N1"/>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F48"/>
  <sheetViews>
    <sheetView zoomScalePageLayoutView="0" workbookViewId="0" topLeftCell="A1">
      <pane xSplit="2" ySplit="14" topLeftCell="C36" activePane="bottomRight" state="frozen"/>
      <selection pane="topLeft" activeCell="B7" sqref="B7"/>
      <selection pane="topRight" activeCell="B7" sqref="B7"/>
      <selection pane="bottomLeft" activeCell="B7" sqref="B7"/>
      <selection pane="bottomRight" activeCell="B7" sqref="B7"/>
    </sheetView>
  </sheetViews>
  <sheetFormatPr defaultColWidth="9.140625" defaultRowHeight="12.75"/>
  <cols>
    <col min="2" max="2" width="21.140625" style="0" customWidth="1"/>
    <col min="6" max="8" width="9.140625" style="119" customWidth="1"/>
  </cols>
  <sheetData>
    <row r="1" spans="1:21" ht="15.75">
      <c r="A1" s="310" t="s">
        <v>142</v>
      </c>
      <c r="B1" s="310"/>
      <c r="C1" s="310"/>
      <c r="D1" s="310"/>
      <c r="E1" s="310"/>
      <c r="F1" s="310"/>
      <c r="G1" s="310"/>
      <c r="H1" s="310"/>
      <c r="I1" s="310"/>
      <c r="J1" s="310"/>
      <c r="K1" s="310"/>
      <c r="L1" s="310"/>
      <c r="M1" s="310"/>
      <c r="N1" s="310"/>
      <c r="O1" s="310"/>
      <c r="P1" s="310"/>
      <c r="Q1" s="310"/>
      <c r="R1" s="310"/>
      <c r="S1" s="310"/>
      <c r="T1" s="310"/>
      <c r="U1" s="310"/>
    </row>
    <row r="2" spans="1:110" s="150" customFormat="1" ht="12.75">
      <c r="A2" s="150" t="s">
        <v>656</v>
      </c>
      <c r="B2" s="151">
        <v>1</v>
      </c>
      <c r="C2" s="151">
        <v>2</v>
      </c>
      <c r="D2" s="151">
        <v>3</v>
      </c>
      <c r="E2" s="151">
        <v>4</v>
      </c>
      <c r="F2" s="152">
        <v>5</v>
      </c>
      <c r="G2" s="151">
        <v>6</v>
      </c>
      <c r="H2" s="151">
        <v>7</v>
      </c>
      <c r="I2" s="151">
        <v>8</v>
      </c>
      <c r="J2" s="151">
        <v>9</v>
      </c>
      <c r="K2" s="152">
        <v>10</v>
      </c>
      <c r="L2" s="151">
        <v>11</v>
      </c>
      <c r="M2" s="151">
        <v>12</v>
      </c>
      <c r="N2" s="151">
        <v>13</v>
      </c>
      <c r="O2" s="151">
        <v>14</v>
      </c>
      <c r="P2" s="152">
        <v>15</v>
      </c>
      <c r="Q2" s="151">
        <v>16</v>
      </c>
      <c r="R2" s="151">
        <v>17</v>
      </c>
      <c r="S2" s="151">
        <v>18</v>
      </c>
      <c r="T2" s="151">
        <v>19</v>
      </c>
      <c r="U2" s="152">
        <v>20</v>
      </c>
      <c r="V2" s="151">
        <v>21</v>
      </c>
      <c r="W2" s="151">
        <v>22</v>
      </c>
      <c r="X2" s="151">
        <v>23</v>
      </c>
      <c r="Y2" s="151">
        <v>24</v>
      </c>
      <c r="Z2" s="152">
        <v>25</v>
      </c>
      <c r="AA2" s="151">
        <v>26</v>
      </c>
      <c r="AB2" s="151">
        <v>27</v>
      </c>
      <c r="AC2" s="151">
        <v>28</v>
      </c>
      <c r="AD2" s="151">
        <v>29</v>
      </c>
      <c r="AE2" s="152">
        <v>30</v>
      </c>
      <c r="AF2" s="151">
        <v>31</v>
      </c>
      <c r="AG2" s="151">
        <v>32</v>
      </c>
      <c r="AH2" s="151">
        <v>33</v>
      </c>
      <c r="AI2" s="151">
        <v>34</v>
      </c>
      <c r="AJ2" s="152">
        <v>35</v>
      </c>
      <c r="AK2" s="151">
        <v>36</v>
      </c>
      <c r="AL2" s="151">
        <v>37</v>
      </c>
      <c r="AM2" s="151">
        <v>38</v>
      </c>
      <c r="AN2" s="151">
        <v>39</v>
      </c>
      <c r="AO2" s="152">
        <v>40</v>
      </c>
      <c r="AP2" s="151">
        <v>41</v>
      </c>
      <c r="AQ2" s="151">
        <v>42</v>
      </c>
      <c r="AR2" s="151">
        <v>43</v>
      </c>
      <c r="AS2" s="151">
        <v>44</v>
      </c>
      <c r="AT2" s="152">
        <v>45</v>
      </c>
      <c r="AU2" s="151">
        <v>46</v>
      </c>
      <c r="AV2" s="151">
        <v>47</v>
      </c>
      <c r="AW2" s="151">
        <v>48</v>
      </c>
      <c r="AX2" s="151">
        <v>49</v>
      </c>
      <c r="AY2" s="152">
        <v>50</v>
      </c>
      <c r="AZ2" s="151">
        <v>51</v>
      </c>
      <c r="BA2" s="151">
        <v>52</v>
      </c>
      <c r="BB2" s="151">
        <v>53</v>
      </c>
      <c r="BC2" s="151">
        <v>54</v>
      </c>
      <c r="BD2" s="152">
        <v>55</v>
      </c>
      <c r="BE2" s="151">
        <v>56</v>
      </c>
      <c r="BF2" s="151">
        <v>57</v>
      </c>
      <c r="BG2" s="151">
        <v>58</v>
      </c>
      <c r="BH2" s="151">
        <v>59</v>
      </c>
      <c r="BI2" s="152">
        <v>60</v>
      </c>
      <c r="BJ2" s="151">
        <v>61</v>
      </c>
      <c r="BK2" s="151">
        <v>62</v>
      </c>
      <c r="BL2" s="151">
        <v>63</v>
      </c>
      <c r="BM2" s="151">
        <v>64</v>
      </c>
      <c r="BN2" s="152">
        <v>65</v>
      </c>
      <c r="BO2" s="151">
        <v>66</v>
      </c>
      <c r="BP2" s="151">
        <v>67</v>
      </c>
      <c r="BQ2" s="151">
        <v>68</v>
      </c>
      <c r="BR2" s="151">
        <v>69</v>
      </c>
      <c r="BS2" s="152">
        <v>70</v>
      </c>
      <c r="BT2" s="151">
        <v>71</v>
      </c>
      <c r="BU2" s="151">
        <v>72</v>
      </c>
      <c r="BV2" s="151">
        <v>73</v>
      </c>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row>
    <row r="3" spans="3:51" ht="12.75">
      <c r="C3" t="s">
        <v>865</v>
      </c>
      <c r="AA3" t="s">
        <v>873</v>
      </c>
      <c r="AY3" t="s">
        <v>58</v>
      </c>
    </row>
    <row r="4" spans="3:69" ht="12.75">
      <c r="C4" t="s">
        <v>781</v>
      </c>
      <c r="I4" t="s">
        <v>144</v>
      </c>
      <c r="O4" t="s">
        <v>781</v>
      </c>
      <c r="U4" t="s">
        <v>870</v>
      </c>
      <c r="AA4" t="s">
        <v>781</v>
      </c>
      <c r="AG4" t="s">
        <v>144</v>
      </c>
      <c r="AM4" t="s">
        <v>781</v>
      </c>
      <c r="AS4" t="s">
        <v>870</v>
      </c>
      <c r="AY4" t="s">
        <v>781</v>
      </c>
      <c r="BE4" t="s">
        <v>144</v>
      </c>
      <c r="BK4" t="s">
        <v>781</v>
      </c>
      <c r="BQ4" t="s">
        <v>870</v>
      </c>
    </row>
    <row r="5" spans="3:69" ht="12.75">
      <c r="C5">
        <v>1</v>
      </c>
      <c r="I5">
        <v>1</v>
      </c>
      <c r="O5">
        <v>1</v>
      </c>
      <c r="U5">
        <v>1</v>
      </c>
      <c r="AA5">
        <v>1</v>
      </c>
      <c r="AG5">
        <v>1</v>
      </c>
      <c r="AM5">
        <v>1</v>
      </c>
      <c r="AS5">
        <v>1</v>
      </c>
      <c r="AY5">
        <v>1</v>
      </c>
      <c r="BE5">
        <v>1</v>
      </c>
      <c r="BK5">
        <v>1</v>
      </c>
      <c r="BQ5">
        <v>1</v>
      </c>
    </row>
    <row r="6" spans="3:69" ht="12.75">
      <c r="C6" t="s">
        <v>148</v>
      </c>
      <c r="I6" t="s">
        <v>150</v>
      </c>
      <c r="O6" t="s">
        <v>144</v>
      </c>
      <c r="U6" t="s">
        <v>858</v>
      </c>
      <c r="AA6" t="s">
        <v>148</v>
      </c>
      <c r="AG6" t="s">
        <v>150</v>
      </c>
      <c r="AM6" t="s">
        <v>144</v>
      </c>
      <c r="AS6" t="s">
        <v>858</v>
      </c>
      <c r="AY6" t="s">
        <v>148</v>
      </c>
      <c r="BE6" t="s">
        <v>150</v>
      </c>
      <c r="BK6" t="s">
        <v>144</v>
      </c>
      <c r="BQ6" t="s">
        <v>858</v>
      </c>
    </row>
    <row r="7" spans="3:69" ht="12.75">
      <c r="C7">
        <v>1</v>
      </c>
      <c r="F7" s="119" t="s">
        <v>58</v>
      </c>
      <c r="I7">
        <v>1</v>
      </c>
      <c r="L7" t="s">
        <v>58</v>
      </c>
      <c r="O7">
        <v>1</v>
      </c>
      <c r="U7">
        <v>1</v>
      </c>
      <c r="AA7">
        <v>1</v>
      </c>
      <c r="AD7" t="s">
        <v>58</v>
      </c>
      <c r="AG7">
        <v>1</v>
      </c>
      <c r="AJ7" t="s">
        <v>58</v>
      </c>
      <c r="AM7">
        <v>1</v>
      </c>
      <c r="AS7">
        <v>1</v>
      </c>
      <c r="AY7">
        <v>1</v>
      </c>
      <c r="BB7" t="s">
        <v>58</v>
      </c>
      <c r="BE7">
        <v>1</v>
      </c>
      <c r="BH7" t="s">
        <v>58</v>
      </c>
      <c r="BK7">
        <v>1</v>
      </c>
      <c r="BQ7">
        <v>1</v>
      </c>
    </row>
    <row r="8" spans="3:69" ht="12.75">
      <c r="C8" t="s">
        <v>143</v>
      </c>
      <c r="F8" s="119" t="s">
        <v>143</v>
      </c>
      <c r="I8" t="s">
        <v>143</v>
      </c>
      <c r="L8" t="s">
        <v>143</v>
      </c>
      <c r="O8" t="s">
        <v>151</v>
      </c>
      <c r="U8" t="s">
        <v>144</v>
      </c>
      <c r="AA8" t="s">
        <v>143</v>
      </c>
      <c r="AD8" t="s">
        <v>143</v>
      </c>
      <c r="AG8" t="s">
        <v>143</v>
      </c>
      <c r="AJ8" t="s">
        <v>143</v>
      </c>
      <c r="AM8" t="s">
        <v>151</v>
      </c>
      <c r="AS8" t="s">
        <v>144</v>
      </c>
      <c r="AY8" t="s">
        <v>143</v>
      </c>
      <c r="BB8" t="s">
        <v>143</v>
      </c>
      <c r="BE8" t="s">
        <v>143</v>
      </c>
      <c r="BH8" t="s">
        <v>143</v>
      </c>
      <c r="BK8" t="s">
        <v>151</v>
      </c>
      <c r="BQ8" t="s">
        <v>144</v>
      </c>
    </row>
    <row r="9" spans="3:69" ht="12.75">
      <c r="C9" t="s">
        <v>146</v>
      </c>
      <c r="D9" t="s">
        <v>145</v>
      </c>
      <c r="E9" t="s">
        <v>58</v>
      </c>
      <c r="F9" s="119" t="s">
        <v>146</v>
      </c>
      <c r="G9" s="119" t="s">
        <v>145</v>
      </c>
      <c r="H9" s="119" t="s">
        <v>58</v>
      </c>
      <c r="I9" t="s">
        <v>146</v>
      </c>
      <c r="J9" t="s">
        <v>145</v>
      </c>
      <c r="K9" t="s">
        <v>58</v>
      </c>
      <c r="L9" t="s">
        <v>146</v>
      </c>
      <c r="M9" t="s">
        <v>145</v>
      </c>
      <c r="N9" t="s">
        <v>58</v>
      </c>
      <c r="O9">
        <v>1</v>
      </c>
      <c r="R9" t="s">
        <v>58</v>
      </c>
      <c r="U9">
        <v>1</v>
      </c>
      <c r="AA9" t="s">
        <v>146</v>
      </c>
      <c r="AB9" t="s">
        <v>145</v>
      </c>
      <c r="AC9" t="s">
        <v>58</v>
      </c>
      <c r="AD9" t="s">
        <v>146</v>
      </c>
      <c r="AE9" t="s">
        <v>145</v>
      </c>
      <c r="AF9" t="s">
        <v>58</v>
      </c>
      <c r="AG9" t="s">
        <v>146</v>
      </c>
      <c r="AH9" t="s">
        <v>145</v>
      </c>
      <c r="AI9" t="s">
        <v>58</v>
      </c>
      <c r="AJ9" t="s">
        <v>146</v>
      </c>
      <c r="AK9" t="s">
        <v>145</v>
      </c>
      <c r="AL9" t="s">
        <v>58</v>
      </c>
      <c r="AM9">
        <v>1</v>
      </c>
      <c r="AP9" t="s">
        <v>58</v>
      </c>
      <c r="AS9">
        <v>1</v>
      </c>
      <c r="AY9" t="s">
        <v>146</v>
      </c>
      <c r="AZ9" t="s">
        <v>145</v>
      </c>
      <c r="BA9" t="s">
        <v>58</v>
      </c>
      <c r="BB9" t="s">
        <v>146</v>
      </c>
      <c r="BC9" t="s">
        <v>145</v>
      </c>
      <c r="BD9" t="s">
        <v>58</v>
      </c>
      <c r="BE9" t="s">
        <v>146</v>
      </c>
      <c r="BF9" t="s">
        <v>145</v>
      </c>
      <c r="BG9" t="s">
        <v>58</v>
      </c>
      <c r="BH9" t="s">
        <v>146</v>
      </c>
      <c r="BI9" t="s">
        <v>145</v>
      </c>
      <c r="BJ9" t="s">
        <v>58</v>
      </c>
      <c r="BK9">
        <v>1</v>
      </c>
      <c r="BN9" t="s">
        <v>58</v>
      </c>
      <c r="BQ9">
        <v>1</v>
      </c>
    </row>
    <row r="10" spans="3:69" ht="12.75">
      <c r="C10" t="s">
        <v>157</v>
      </c>
      <c r="D10" t="s">
        <v>157</v>
      </c>
      <c r="E10" t="s">
        <v>157</v>
      </c>
      <c r="F10" s="119" t="s">
        <v>157</v>
      </c>
      <c r="G10" s="119" t="s">
        <v>157</v>
      </c>
      <c r="H10" s="119" t="s">
        <v>157</v>
      </c>
      <c r="I10" t="s">
        <v>157</v>
      </c>
      <c r="J10" t="s">
        <v>157</v>
      </c>
      <c r="K10" t="s">
        <v>157</v>
      </c>
      <c r="L10" t="s">
        <v>157</v>
      </c>
      <c r="M10" t="s">
        <v>157</v>
      </c>
      <c r="N10" t="s">
        <v>157</v>
      </c>
      <c r="O10" t="s">
        <v>143</v>
      </c>
      <c r="R10" t="s">
        <v>143</v>
      </c>
      <c r="U10" t="s">
        <v>871</v>
      </c>
      <c r="AA10" t="s">
        <v>157</v>
      </c>
      <c r="AB10" t="s">
        <v>157</v>
      </c>
      <c r="AC10" t="s">
        <v>157</v>
      </c>
      <c r="AD10" t="s">
        <v>157</v>
      </c>
      <c r="AE10" t="s">
        <v>157</v>
      </c>
      <c r="AF10" t="s">
        <v>157</v>
      </c>
      <c r="AG10" t="s">
        <v>157</v>
      </c>
      <c r="AH10" t="s">
        <v>157</v>
      </c>
      <c r="AI10" t="s">
        <v>157</v>
      </c>
      <c r="AJ10" t="s">
        <v>157</v>
      </c>
      <c r="AK10" t="s">
        <v>157</v>
      </c>
      <c r="AL10" t="s">
        <v>157</v>
      </c>
      <c r="AM10" t="s">
        <v>143</v>
      </c>
      <c r="AP10" t="s">
        <v>143</v>
      </c>
      <c r="AS10" t="s">
        <v>871</v>
      </c>
      <c r="AY10" t="s">
        <v>157</v>
      </c>
      <c r="AZ10" t="s">
        <v>157</v>
      </c>
      <c r="BA10" t="s">
        <v>157</v>
      </c>
      <c r="BB10" t="s">
        <v>157</v>
      </c>
      <c r="BC10" t="s">
        <v>157</v>
      </c>
      <c r="BD10" t="s">
        <v>157</v>
      </c>
      <c r="BE10" t="s">
        <v>157</v>
      </c>
      <c r="BF10" t="s">
        <v>157</v>
      </c>
      <c r="BG10" t="s">
        <v>157</v>
      </c>
      <c r="BH10" t="s">
        <v>157</v>
      </c>
      <c r="BI10" t="s">
        <v>157</v>
      </c>
      <c r="BJ10" t="s">
        <v>157</v>
      </c>
      <c r="BK10" t="s">
        <v>143</v>
      </c>
      <c r="BN10" t="s">
        <v>143</v>
      </c>
      <c r="BQ10" t="s">
        <v>871</v>
      </c>
    </row>
    <row r="11" spans="3:72" ht="12.75">
      <c r="C11" t="s">
        <v>146</v>
      </c>
      <c r="D11" t="s">
        <v>145</v>
      </c>
      <c r="E11" t="s">
        <v>58</v>
      </c>
      <c r="F11" s="119" t="s">
        <v>146</v>
      </c>
      <c r="G11" s="119" t="s">
        <v>145</v>
      </c>
      <c r="H11" s="119" t="s">
        <v>58</v>
      </c>
      <c r="I11">
        <v>1</v>
      </c>
      <c r="L11" t="s">
        <v>58</v>
      </c>
      <c r="O11" t="s">
        <v>146</v>
      </c>
      <c r="P11" t="s">
        <v>145</v>
      </c>
      <c r="Q11" t="s">
        <v>58</v>
      </c>
      <c r="R11" t="s">
        <v>146</v>
      </c>
      <c r="S11" t="s">
        <v>145</v>
      </c>
      <c r="T11" t="s">
        <v>58</v>
      </c>
      <c r="U11">
        <v>1</v>
      </c>
      <c r="X11" t="s">
        <v>58</v>
      </c>
      <c r="AA11" t="s">
        <v>146</v>
      </c>
      <c r="AB11" t="s">
        <v>145</v>
      </c>
      <c r="AC11" t="s">
        <v>58</v>
      </c>
      <c r="AD11" t="s">
        <v>146</v>
      </c>
      <c r="AE11" t="s">
        <v>145</v>
      </c>
      <c r="AF11" t="s">
        <v>58</v>
      </c>
      <c r="AG11">
        <v>1</v>
      </c>
      <c r="AJ11" t="s">
        <v>58</v>
      </c>
      <c r="AM11" t="s">
        <v>146</v>
      </c>
      <c r="AN11" t="s">
        <v>145</v>
      </c>
      <c r="AO11" t="s">
        <v>58</v>
      </c>
      <c r="AP11" t="s">
        <v>146</v>
      </c>
      <c r="AQ11" t="s">
        <v>145</v>
      </c>
      <c r="AR11" t="s">
        <v>58</v>
      </c>
      <c r="AS11">
        <v>1</v>
      </c>
      <c r="AV11" t="s">
        <v>58</v>
      </c>
      <c r="AY11" t="s">
        <v>146</v>
      </c>
      <c r="AZ11" t="s">
        <v>145</v>
      </c>
      <c r="BA11" t="s">
        <v>58</v>
      </c>
      <c r="BB11" t="s">
        <v>146</v>
      </c>
      <c r="BC11" t="s">
        <v>145</v>
      </c>
      <c r="BD11" t="s">
        <v>58</v>
      </c>
      <c r="BE11">
        <v>1</v>
      </c>
      <c r="BH11" t="s">
        <v>58</v>
      </c>
      <c r="BK11" t="s">
        <v>146</v>
      </c>
      <c r="BL11" t="s">
        <v>145</v>
      </c>
      <c r="BM11" t="s">
        <v>58</v>
      </c>
      <c r="BN11" t="s">
        <v>146</v>
      </c>
      <c r="BO11" t="s">
        <v>145</v>
      </c>
      <c r="BP11" t="s">
        <v>58</v>
      </c>
      <c r="BQ11">
        <v>1</v>
      </c>
      <c r="BT11" t="s">
        <v>58</v>
      </c>
    </row>
    <row r="12" spans="3:72" ht="12.75">
      <c r="C12" t="s">
        <v>157</v>
      </c>
      <c r="D12" t="s">
        <v>157</v>
      </c>
      <c r="E12" t="s">
        <v>157</v>
      </c>
      <c r="F12" s="119" t="s">
        <v>157</v>
      </c>
      <c r="G12" s="119" t="s">
        <v>157</v>
      </c>
      <c r="H12" s="119" t="s">
        <v>157</v>
      </c>
      <c r="I12" t="s">
        <v>143</v>
      </c>
      <c r="L12" t="s">
        <v>143</v>
      </c>
      <c r="O12" t="s">
        <v>157</v>
      </c>
      <c r="P12" t="s">
        <v>157</v>
      </c>
      <c r="Q12" t="s">
        <v>157</v>
      </c>
      <c r="R12" t="s">
        <v>157</v>
      </c>
      <c r="S12" t="s">
        <v>157</v>
      </c>
      <c r="T12" t="s">
        <v>157</v>
      </c>
      <c r="U12" t="s">
        <v>143</v>
      </c>
      <c r="X12" t="s">
        <v>143</v>
      </c>
      <c r="AA12" t="s">
        <v>157</v>
      </c>
      <c r="AB12" t="s">
        <v>157</v>
      </c>
      <c r="AC12" t="s">
        <v>157</v>
      </c>
      <c r="AD12" t="s">
        <v>157</v>
      </c>
      <c r="AE12" t="s">
        <v>157</v>
      </c>
      <c r="AF12" t="s">
        <v>157</v>
      </c>
      <c r="AG12" t="s">
        <v>143</v>
      </c>
      <c r="AJ12" t="s">
        <v>143</v>
      </c>
      <c r="AM12" t="s">
        <v>157</v>
      </c>
      <c r="AN12" t="s">
        <v>157</v>
      </c>
      <c r="AO12" t="s">
        <v>157</v>
      </c>
      <c r="AP12" t="s">
        <v>157</v>
      </c>
      <c r="AQ12" t="s">
        <v>157</v>
      </c>
      <c r="AR12" t="s">
        <v>157</v>
      </c>
      <c r="AS12" t="s">
        <v>143</v>
      </c>
      <c r="AV12" t="s">
        <v>143</v>
      </c>
      <c r="AY12" t="s">
        <v>157</v>
      </c>
      <c r="AZ12" t="s">
        <v>157</v>
      </c>
      <c r="BA12" t="s">
        <v>157</v>
      </c>
      <c r="BB12" t="s">
        <v>157</v>
      </c>
      <c r="BC12" t="s">
        <v>157</v>
      </c>
      <c r="BD12" t="s">
        <v>157</v>
      </c>
      <c r="BE12" t="s">
        <v>143</v>
      </c>
      <c r="BH12" t="s">
        <v>143</v>
      </c>
      <c r="BK12" t="s">
        <v>157</v>
      </c>
      <c r="BL12" t="s">
        <v>157</v>
      </c>
      <c r="BM12" t="s">
        <v>157</v>
      </c>
      <c r="BN12" t="s">
        <v>157</v>
      </c>
      <c r="BO12" t="s">
        <v>157</v>
      </c>
      <c r="BP12" t="s">
        <v>157</v>
      </c>
      <c r="BQ12" t="s">
        <v>143</v>
      </c>
      <c r="BT12" t="s">
        <v>143</v>
      </c>
    </row>
    <row r="13" spans="1:74" ht="12.75">
      <c r="A13" t="s">
        <v>729</v>
      </c>
      <c r="C13" t="s">
        <v>146</v>
      </c>
      <c r="D13" t="s">
        <v>145</v>
      </c>
      <c r="E13" t="s">
        <v>58</v>
      </c>
      <c r="F13" t="s">
        <v>146</v>
      </c>
      <c r="G13" t="s">
        <v>145</v>
      </c>
      <c r="H13" t="s">
        <v>58</v>
      </c>
      <c r="I13" t="s">
        <v>146</v>
      </c>
      <c r="J13" t="s">
        <v>145</v>
      </c>
      <c r="K13" t="s">
        <v>58</v>
      </c>
      <c r="L13" t="s">
        <v>146</v>
      </c>
      <c r="M13" t="s">
        <v>145</v>
      </c>
      <c r="N13" t="s">
        <v>58</v>
      </c>
      <c r="O13" t="s">
        <v>146</v>
      </c>
      <c r="P13" t="s">
        <v>145</v>
      </c>
      <c r="Q13" t="s">
        <v>58</v>
      </c>
      <c r="R13" t="s">
        <v>146</v>
      </c>
      <c r="S13" t="s">
        <v>145</v>
      </c>
      <c r="T13" t="s">
        <v>58</v>
      </c>
      <c r="U13" t="s">
        <v>146</v>
      </c>
      <c r="V13" t="s">
        <v>145</v>
      </c>
      <c r="W13" t="s">
        <v>58</v>
      </c>
      <c r="X13" t="s">
        <v>146</v>
      </c>
      <c r="Y13" t="s">
        <v>145</v>
      </c>
      <c r="Z13" t="s">
        <v>58</v>
      </c>
      <c r="AA13" t="s">
        <v>146</v>
      </c>
      <c r="AB13" t="s">
        <v>145</v>
      </c>
      <c r="AC13" t="s">
        <v>58</v>
      </c>
      <c r="AD13" t="s">
        <v>146</v>
      </c>
      <c r="AE13" t="s">
        <v>145</v>
      </c>
      <c r="AF13" t="s">
        <v>58</v>
      </c>
      <c r="AG13" t="s">
        <v>146</v>
      </c>
      <c r="AH13" t="s">
        <v>145</v>
      </c>
      <c r="AI13" t="s">
        <v>58</v>
      </c>
      <c r="AJ13" t="s">
        <v>146</v>
      </c>
      <c r="AK13" t="s">
        <v>145</v>
      </c>
      <c r="AL13" t="s">
        <v>58</v>
      </c>
      <c r="AM13" t="s">
        <v>146</v>
      </c>
      <c r="AN13" t="s">
        <v>145</v>
      </c>
      <c r="AO13" t="s">
        <v>58</v>
      </c>
      <c r="AP13" t="s">
        <v>146</v>
      </c>
      <c r="AQ13" t="s">
        <v>145</v>
      </c>
      <c r="AR13" t="s">
        <v>58</v>
      </c>
      <c r="AS13" t="s">
        <v>146</v>
      </c>
      <c r="AT13" t="s">
        <v>145</v>
      </c>
      <c r="AU13" t="s">
        <v>58</v>
      </c>
      <c r="AV13" t="s">
        <v>146</v>
      </c>
      <c r="AW13" t="s">
        <v>145</v>
      </c>
      <c r="AX13" t="s">
        <v>58</v>
      </c>
      <c r="AY13" t="s">
        <v>146</v>
      </c>
      <c r="AZ13" t="s">
        <v>145</v>
      </c>
      <c r="BA13" t="s">
        <v>58</v>
      </c>
      <c r="BB13" t="s">
        <v>146</v>
      </c>
      <c r="BC13" t="s">
        <v>145</v>
      </c>
      <c r="BD13" t="s">
        <v>58</v>
      </c>
      <c r="BE13" t="s">
        <v>146</v>
      </c>
      <c r="BF13" t="s">
        <v>145</v>
      </c>
      <c r="BG13" t="s">
        <v>58</v>
      </c>
      <c r="BH13" t="s">
        <v>146</v>
      </c>
      <c r="BI13" t="s">
        <v>145</v>
      </c>
      <c r="BJ13" t="s">
        <v>58</v>
      </c>
      <c r="BK13" t="s">
        <v>146</v>
      </c>
      <c r="BL13" t="s">
        <v>145</v>
      </c>
      <c r="BM13" t="s">
        <v>58</v>
      </c>
      <c r="BN13" t="s">
        <v>146</v>
      </c>
      <c r="BO13" t="s">
        <v>145</v>
      </c>
      <c r="BP13" t="s">
        <v>58</v>
      </c>
      <c r="BQ13" t="s">
        <v>146</v>
      </c>
      <c r="BR13" t="s">
        <v>145</v>
      </c>
      <c r="BS13" t="s">
        <v>58</v>
      </c>
      <c r="BT13" t="s">
        <v>146</v>
      </c>
      <c r="BU13" t="s">
        <v>145</v>
      </c>
      <c r="BV13" t="s">
        <v>58</v>
      </c>
    </row>
    <row r="14" spans="3:74" ht="12.75">
      <c r="C14" t="s">
        <v>157</v>
      </c>
      <c r="D14" t="s">
        <v>157</v>
      </c>
      <c r="E14" t="s">
        <v>157</v>
      </c>
      <c r="F14" t="s">
        <v>157</v>
      </c>
      <c r="G14" t="s">
        <v>157</v>
      </c>
      <c r="H14" t="s">
        <v>157</v>
      </c>
      <c r="I14" t="s">
        <v>157</v>
      </c>
      <c r="J14" t="s">
        <v>157</v>
      </c>
      <c r="K14" t="s">
        <v>157</v>
      </c>
      <c r="L14" t="s">
        <v>157</v>
      </c>
      <c r="M14" t="s">
        <v>157</v>
      </c>
      <c r="N14" t="s">
        <v>157</v>
      </c>
      <c r="O14" t="s">
        <v>157</v>
      </c>
      <c r="P14" t="s">
        <v>157</v>
      </c>
      <c r="Q14" t="s">
        <v>157</v>
      </c>
      <c r="R14" t="s">
        <v>157</v>
      </c>
      <c r="S14" t="s">
        <v>157</v>
      </c>
      <c r="T14" t="s">
        <v>157</v>
      </c>
      <c r="U14" t="s">
        <v>157</v>
      </c>
      <c r="V14" t="s">
        <v>157</v>
      </c>
      <c r="W14" t="s">
        <v>157</v>
      </c>
      <c r="X14" t="s">
        <v>157</v>
      </c>
      <c r="Y14" t="s">
        <v>157</v>
      </c>
      <c r="Z14" t="s">
        <v>157</v>
      </c>
      <c r="AA14" t="s">
        <v>157</v>
      </c>
      <c r="AB14" t="s">
        <v>157</v>
      </c>
      <c r="AC14" t="s">
        <v>157</v>
      </c>
      <c r="AD14" t="s">
        <v>157</v>
      </c>
      <c r="AE14" t="s">
        <v>157</v>
      </c>
      <c r="AF14" t="s">
        <v>157</v>
      </c>
      <c r="AG14" t="s">
        <v>157</v>
      </c>
      <c r="AH14" t="s">
        <v>157</v>
      </c>
      <c r="AI14" t="s">
        <v>157</v>
      </c>
      <c r="AJ14" t="s">
        <v>157</v>
      </c>
      <c r="AK14" t="s">
        <v>157</v>
      </c>
      <c r="AL14" t="s">
        <v>157</v>
      </c>
      <c r="AM14" t="s">
        <v>157</v>
      </c>
      <c r="AN14" t="s">
        <v>157</v>
      </c>
      <c r="AO14" t="s">
        <v>157</v>
      </c>
      <c r="AP14" t="s">
        <v>157</v>
      </c>
      <c r="AQ14" t="s">
        <v>157</v>
      </c>
      <c r="AR14" t="s">
        <v>157</v>
      </c>
      <c r="AS14" t="s">
        <v>157</v>
      </c>
      <c r="AT14" t="s">
        <v>157</v>
      </c>
      <c r="AU14" t="s">
        <v>157</v>
      </c>
      <c r="AV14" t="s">
        <v>157</v>
      </c>
      <c r="AW14" t="s">
        <v>157</v>
      </c>
      <c r="AX14" t="s">
        <v>157</v>
      </c>
      <c r="AY14" t="s">
        <v>157</v>
      </c>
      <c r="AZ14" t="s">
        <v>157</v>
      </c>
      <c r="BA14" t="s">
        <v>157</v>
      </c>
      <c r="BB14" t="s">
        <v>157</v>
      </c>
      <c r="BC14" t="s">
        <v>157</v>
      </c>
      <c r="BD14" t="s">
        <v>157</v>
      </c>
      <c r="BE14" t="s">
        <v>157</v>
      </c>
      <c r="BF14" t="s">
        <v>157</v>
      </c>
      <c r="BG14" t="s">
        <v>157</v>
      </c>
      <c r="BH14" t="s">
        <v>157</v>
      </c>
      <c r="BI14" t="s">
        <v>157</v>
      </c>
      <c r="BJ14" t="s">
        <v>157</v>
      </c>
      <c r="BK14" t="s">
        <v>157</v>
      </c>
      <c r="BL14" t="s">
        <v>157</v>
      </c>
      <c r="BM14" t="s">
        <v>157</v>
      </c>
      <c r="BN14" t="s">
        <v>157</v>
      </c>
      <c r="BO14" t="s">
        <v>157</v>
      </c>
      <c r="BP14" t="s">
        <v>157</v>
      </c>
      <c r="BQ14" t="s">
        <v>157</v>
      </c>
      <c r="BR14" t="s">
        <v>157</v>
      </c>
      <c r="BS14" t="s">
        <v>157</v>
      </c>
      <c r="BT14" t="s">
        <v>157</v>
      </c>
      <c r="BU14" t="s">
        <v>157</v>
      </c>
      <c r="BV14" t="s">
        <v>157</v>
      </c>
    </row>
    <row r="15" spans="2:74" ht="12.75">
      <c r="B15" t="s">
        <v>32</v>
      </c>
      <c r="C15">
        <v>89</v>
      </c>
      <c r="D15">
        <v>85</v>
      </c>
      <c r="E15">
        <v>87</v>
      </c>
      <c r="F15">
        <v>32883</v>
      </c>
      <c r="G15">
        <v>25575</v>
      </c>
      <c r="H15">
        <v>58458</v>
      </c>
      <c r="I15">
        <v>82</v>
      </c>
      <c r="J15">
        <v>88</v>
      </c>
      <c r="K15">
        <v>85</v>
      </c>
      <c r="L15">
        <v>32875</v>
      </c>
      <c r="M15">
        <v>25571</v>
      </c>
      <c r="N15">
        <v>58446</v>
      </c>
      <c r="O15">
        <v>78</v>
      </c>
      <c r="P15">
        <v>80</v>
      </c>
      <c r="Q15">
        <v>79</v>
      </c>
      <c r="R15">
        <v>32874</v>
      </c>
      <c r="S15">
        <v>25570</v>
      </c>
      <c r="T15">
        <v>58444</v>
      </c>
      <c r="U15">
        <v>71</v>
      </c>
      <c r="V15">
        <v>68</v>
      </c>
      <c r="W15">
        <v>70</v>
      </c>
      <c r="X15">
        <v>32874</v>
      </c>
      <c r="Y15">
        <v>25570</v>
      </c>
      <c r="Z15">
        <v>58444</v>
      </c>
      <c r="AA15">
        <v>95</v>
      </c>
      <c r="AB15">
        <v>93</v>
      </c>
      <c r="AC15">
        <v>94</v>
      </c>
      <c r="AD15">
        <v>184247</v>
      </c>
      <c r="AE15">
        <v>165195</v>
      </c>
      <c r="AF15">
        <v>349442</v>
      </c>
      <c r="AG15">
        <v>90</v>
      </c>
      <c r="AH15">
        <v>94</v>
      </c>
      <c r="AI15">
        <v>92</v>
      </c>
      <c r="AJ15">
        <v>184197</v>
      </c>
      <c r="AK15">
        <v>165141</v>
      </c>
      <c r="AL15">
        <v>349338</v>
      </c>
      <c r="AM15">
        <v>89</v>
      </c>
      <c r="AN15">
        <v>89</v>
      </c>
      <c r="AO15">
        <v>89</v>
      </c>
      <c r="AP15">
        <v>184194</v>
      </c>
      <c r="AQ15">
        <v>165136</v>
      </c>
      <c r="AR15">
        <v>349330</v>
      </c>
      <c r="AS15">
        <v>85</v>
      </c>
      <c r="AT15">
        <v>81</v>
      </c>
      <c r="AU15">
        <v>83</v>
      </c>
      <c r="AV15">
        <v>184194</v>
      </c>
      <c r="AW15">
        <v>165136</v>
      </c>
      <c r="AX15">
        <v>349330</v>
      </c>
      <c r="AY15">
        <v>95</v>
      </c>
      <c r="AZ15">
        <v>92</v>
      </c>
      <c r="BA15">
        <v>93</v>
      </c>
      <c r="BB15">
        <v>217130</v>
      </c>
      <c r="BC15">
        <v>190770</v>
      </c>
      <c r="BD15">
        <v>407900</v>
      </c>
      <c r="BE15">
        <v>89</v>
      </c>
      <c r="BF15">
        <v>93</v>
      </c>
      <c r="BG15">
        <v>91</v>
      </c>
      <c r="BH15">
        <v>217072</v>
      </c>
      <c r="BI15">
        <v>190712</v>
      </c>
      <c r="BJ15">
        <v>407784</v>
      </c>
      <c r="BK15">
        <v>87</v>
      </c>
      <c r="BL15">
        <v>88</v>
      </c>
      <c r="BM15">
        <v>87</v>
      </c>
      <c r="BN15">
        <v>217068</v>
      </c>
      <c r="BO15">
        <v>190706</v>
      </c>
      <c r="BP15">
        <v>407774</v>
      </c>
      <c r="BQ15">
        <v>83</v>
      </c>
      <c r="BR15">
        <v>79</v>
      </c>
      <c r="BS15">
        <v>81</v>
      </c>
      <c r="BT15">
        <v>217068</v>
      </c>
      <c r="BU15">
        <v>190706</v>
      </c>
      <c r="BV15">
        <v>407774</v>
      </c>
    </row>
    <row r="16" spans="2:74" ht="12.75">
      <c r="B16" t="s">
        <v>83</v>
      </c>
      <c r="C16">
        <v>42</v>
      </c>
      <c r="D16">
        <v>37</v>
      </c>
      <c r="E16">
        <v>39</v>
      </c>
      <c r="F16">
        <v>16126</v>
      </c>
      <c r="G16">
        <v>25543</v>
      </c>
      <c r="H16">
        <v>41669</v>
      </c>
      <c r="I16">
        <v>36</v>
      </c>
      <c r="J16">
        <v>47</v>
      </c>
      <c r="K16">
        <v>43</v>
      </c>
      <c r="L16">
        <v>16124</v>
      </c>
      <c r="M16">
        <v>25540</v>
      </c>
      <c r="N16">
        <v>41664</v>
      </c>
      <c r="O16">
        <v>27</v>
      </c>
      <c r="P16">
        <v>30</v>
      </c>
      <c r="Q16">
        <v>29</v>
      </c>
      <c r="R16">
        <v>16124</v>
      </c>
      <c r="S16">
        <v>25539</v>
      </c>
      <c r="T16">
        <v>41663</v>
      </c>
      <c r="U16">
        <v>20</v>
      </c>
      <c r="V16">
        <v>21</v>
      </c>
      <c r="W16">
        <v>20</v>
      </c>
      <c r="X16">
        <v>16124</v>
      </c>
      <c r="Y16">
        <v>25539</v>
      </c>
      <c r="Z16">
        <v>41663</v>
      </c>
      <c r="AA16">
        <v>54</v>
      </c>
      <c r="AB16">
        <v>49</v>
      </c>
      <c r="AC16">
        <v>51</v>
      </c>
      <c r="AD16">
        <v>33267</v>
      </c>
      <c r="AE16">
        <v>62278</v>
      </c>
      <c r="AF16">
        <v>95545</v>
      </c>
      <c r="AG16">
        <v>44</v>
      </c>
      <c r="AH16">
        <v>57</v>
      </c>
      <c r="AI16">
        <v>52</v>
      </c>
      <c r="AJ16">
        <v>33262</v>
      </c>
      <c r="AK16">
        <v>62268</v>
      </c>
      <c r="AL16">
        <v>95530</v>
      </c>
      <c r="AM16">
        <v>36</v>
      </c>
      <c r="AN16">
        <v>40</v>
      </c>
      <c r="AO16">
        <v>38</v>
      </c>
      <c r="AP16">
        <v>33261</v>
      </c>
      <c r="AQ16">
        <v>62265</v>
      </c>
      <c r="AR16">
        <v>95526</v>
      </c>
      <c r="AS16">
        <v>28</v>
      </c>
      <c r="AT16">
        <v>28</v>
      </c>
      <c r="AU16">
        <v>28</v>
      </c>
      <c r="AV16">
        <v>33261</v>
      </c>
      <c r="AW16">
        <v>62265</v>
      </c>
      <c r="AX16">
        <v>95526</v>
      </c>
      <c r="AY16">
        <v>50</v>
      </c>
      <c r="AZ16">
        <v>45</v>
      </c>
      <c r="BA16">
        <v>47</v>
      </c>
      <c r="BB16">
        <v>49393</v>
      </c>
      <c r="BC16">
        <v>87821</v>
      </c>
      <c r="BD16">
        <v>137214</v>
      </c>
      <c r="BE16">
        <v>42</v>
      </c>
      <c r="BF16">
        <v>54</v>
      </c>
      <c r="BG16">
        <v>49</v>
      </c>
      <c r="BH16">
        <v>49386</v>
      </c>
      <c r="BI16">
        <v>87808</v>
      </c>
      <c r="BJ16">
        <v>137194</v>
      </c>
      <c r="BK16">
        <v>33</v>
      </c>
      <c r="BL16">
        <v>37</v>
      </c>
      <c r="BM16">
        <v>35</v>
      </c>
      <c r="BN16">
        <v>49385</v>
      </c>
      <c r="BO16">
        <v>87804</v>
      </c>
      <c r="BP16">
        <v>137189</v>
      </c>
      <c r="BQ16">
        <v>25</v>
      </c>
      <c r="BR16">
        <v>26</v>
      </c>
      <c r="BS16">
        <v>26</v>
      </c>
      <c r="BT16">
        <v>49385</v>
      </c>
      <c r="BU16">
        <v>87804</v>
      </c>
      <c r="BV16">
        <v>137189</v>
      </c>
    </row>
    <row r="17" spans="2:74" ht="12.75">
      <c r="B17" t="s">
        <v>33</v>
      </c>
      <c r="C17">
        <v>45</v>
      </c>
      <c r="D17">
        <v>42</v>
      </c>
      <c r="E17">
        <v>43</v>
      </c>
      <c r="F17">
        <v>14593</v>
      </c>
      <c r="G17">
        <v>21437</v>
      </c>
      <c r="H17">
        <v>36030</v>
      </c>
      <c r="I17">
        <v>38</v>
      </c>
      <c r="J17">
        <v>53</v>
      </c>
      <c r="K17">
        <v>47</v>
      </c>
      <c r="L17">
        <v>14591</v>
      </c>
      <c r="M17">
        <v>21435</v>
      </c>
      <c r="N17">
        <v>36026</v>
      </c>
      <c r="O17">
        <v>29</v>
      </c>
      <c r="P17">
        <v>34</v>
      </c>
      <c r="Q17">
        <v>32</v>
      </c>
      <c r="R17">
        <v>14591</v>
      </c>
      <c r="S17">
        <v>21434</v>
      </c>
      <c r="T17">
        <v>36025</v>
      </c>
      <c r="U17">
        <v>21</v>
      </c>
      <c r="V17">
        <v>23</v>
      </c>
      <c r="W17">
        <v>22</v>
      </c>
      <c r="X17">
        <v>14591</v>
      </c>
      <c r="Y17">
        <v>21434</v>
      </c>
      <c r="Z17">
        <v>36025</v>
      </c>
      <c r="AA17">
        <v>58</v>
      </c>
      <c r="AB17">
        <v>53</v>
      </c>
      <c r="AC17">
        <v>54</v>
      </c>
      <c r="AD17">
        <v>30242</v>
      </c>
      <c r="AE17">
        <v>53693</v>
      </c>
      <c r="AF17">
        <v>83935</v>
      </c>
      <c r="AG17">
        <v>47</v>
      </c>
      <c r="AH17">
        <v>61</v>
      </c>
      <c r="AI17">
        <v>56</v>
      </c>
      <c r="AJ17">
        <v>30237</v>
      </c>
      <c r="AK17">
        <v>53685</v>
      </c>
      <c r="AL17">
        <v>83922</v>
      </c>
      <c r="AM17">
        <v>38</v>
      </c>
      <c r="AN17">
        <v>43</v>
      </c>
      <c r="AO17">
        <v>41</v>
      </c>
      <c r="AP17">
        <v>30236</v>
      </c>
      <c r="AQ17">
        <v>53682</v>
      </c>
      <c r="AR17">
        <v>83918</v>
      </c>
      <c r="AS17">
        <v>30</v>
      </c>
      <c r="AT17">
        <v>30</v>
      </c>
      <c r="AU17">
        <v>30</v>
      </c>
      <c r="AV17">
        <v>30236</v>
      </c>
      <c r="AW17">
        <v>53682</v>
      </c>
      <c r="AX17">
        <v>83918</v>
      </c>
      <c r="AY17">
        <v>54</v>
      </c>
      <c r="AZ17">
        <v>49</v>
      </c>
      <c r="BA17">
        <v>51</v>
      </c>
      <c r="BB17">
        <v>44835</v>
      </c>
      <c r="BC17">
        <v>75130</v>
      </c>
      <c r="BD17">
        <v>119965</v>
      </c>
      <c r="BE17">
        <v>44</v>
      </c>
      <c r="BF17">
        <v>59</v>
      </c>
      <c r="BG17">
        <v>53</v>
      </c>
      <c r="BH17">
        <v>44828</v>
      </c>
      <c r="BI17">
        <v>75120</v>
      </c>
      <c r="BJ17">
        <v>119948</v>
      </c>
      <c r="BK17">
        <v>35</v>
      </c>
      <c r="BL17">
        <v>40</v>
      </c>
      <c r="BM17">
        <v>38</v>
      </c>
      <c r="BN17">
        <v>44827</v>
      </c>
      <c r="BO17">
        <v>75116</v>
      </c>
      <c r="BP17">
        <v>119943</v>
      </c>
      <c r="BQ17">
        <v>27</v>
      </c>
      <c r="BR17">
        <v>28</v>
      </c>
      <c r="BS17">
        <v>28</v>
      </c>
      <c r="BT17">
        <v>44827</v>
      </c>
      <c r="BU17">
        <v>75116</v>
      </c>
      <c r="BV17">
        <v>119943</v>
      </c>
    </row>
    <row r="18" spans="2:74" ht="12.75">
      <c r="B18" t="s">
        <v>111</v>
      </c>
      <c r="C18">
        <v>51</v>
      </c>
      <c r="D18">
        <v>48</v>
      </c>
      <c r="E18">
        <v>50</v>
      </c>
      <c r="F18">
        <v>9626</v>
      </c>
      <c r="G18">
        <v>11864</v>
      </c>
      <c r="H18">
        <v>21490</v>
      </c>
      <c r="I18">
        <v>43</v>
      </c>
      <c r="J18">
        <v>60</v>
      </c>
      <c r="K18">
        <v>52</v>
      </c>
      <c r="L18">
        <v>9625</v>
      </c>
      <c r="M18">
        <v>11864</v>
      </c>
      <c r="N18">
        <v>21489</v>
      </c>
      <c r="O18">
        <v>33</v>
      </c>
      <c r="P18">
        <v>40</v>
      </c>
      <c r="Q18">
        <v>36</v>
      </c>
      <c r="R18">
        <v>9625</v>
      </c>
      <c r="S18">
        <v>11864</v>
      </c>
      <c r="T18">
        <v>21489</v>
      </c>
      <c r="U18">
        <v>24</v>
      </c>
      <c r="V18">
        <v>27</v>
      </c>
      <c r="W18">
        <v>26</v>
      </c>
      <c r="X18">
        <v>9625</v>
      </c>
      <c r="Y18">
        <v>11864</v>
      </c>
      <c r="Z18">
        <v>21489</v>
      </c>
      <c r="AA18">
        <v>63</v>
      </c>
      <c r="AB18">
        <v>58</v>
      </c>
      <c r="AC18">
        <v>60</v>
      </c>
      <c r="AD18">
        <v>21315</v>
      </c>
      <c r="AE18">
        <v>33072</v>
      </c>
      <c r="AF18">
        <v>54387</v>
      </c>
      <c r="AG18">
        <v>51</v>
      </c>
      <c r="AH18">
        <v>66</v>
      </c>
      <c r="AI18">
        <v>60</v>
      </c>
      <c r="AJ18">
        <v>21310</v>
      </c>
      <c r="AK18">
        <v>33067</v>
      </c>
      <c r="AL18">
        <v>54377</v>
      </c>
      <c r="AM18">
        <v>42</v>
      </c>
      <c r="AN18">
        <v>47</v>
      </c>
      <c r="AO18">
        <v>45</v>
      </c>
      <c r="AP18">
        <v>21310</v>
      </c>
      <c r="AQ18">
        <v>33066</v>
      </c>
      <c r="AR18">
        <v>54376</v>
      </c>
      <c r="AS18">
        <v>32</v>
      </c>
      <c r="AT18">
        <v>33</v>
      </c>
      <c r="AU18">
        <v>33</v>
      </c>
      <c r="AV18">
        <v>21310</v>
      </c>
      <c r="AW18">
        <v>33066</v>
      </c>
      <c r="AX18">
        <v>54376</v>
      </c>
      <c r="AY18">
        <v>59</v>
      </c>
      <c r="AZ18">
        <v>55</v>
      </c>
      <c r="BA18">
        <v>57</v>
      </c>
      <c r="BB18">
        <v>30941</v>
      </c>
      <c r="BC18">
        <v>44936</v>
      </c>
      <c r="BD18">
        <v>75877</v>
      </c>
      <c r="BE18">
        <v>48</v>
      </c>
      <c r="BF18">
        <v>65</v>
      </c>
      <c r="BG18">
        <v>58</v>
      </c>
      <c r="BH18">
        <v>30935</v>
      </c>
      <c r="BI18">
        <v>44931</v>
      </c>
      <c r="BJ18">
        <v>75866</v>
      </c>
      <c r="BK18">
        <v>39</v>
      </c>
      <c r="BL18">
        <v>45</v>
      </c>
      <c r="BM18">
        <v>43</v>
      </c>
      <c r="BN18">
        <v>30935</v>
      </c>
      <c r="BO18">
        <v>44930</v>
      </c>
      <c r="BP18">
        <v>75865</v>
      </c>
      <c r="BQ18">
        <v>30</v>
      </c>
      <c r="BR18">
        <v>31</v>
      </c>
      <c r="BS18">
        <v>31</v>
      </c>
      <c r="BT18">
        <v>30935</v>
      </c>
      <c r="BU18">
        <v>44930</v>
      </c>
      <c r="BV18">
        <v>75865</v>
      </c>
    </row>
    <row r="19" spans="2:74" ht="12.75">
      <c r="B19" t="s">
        <v>112</v>
      </c>
      <c r="C19">
        <v>33</v>
      </c>
      <c r="D19">
        <v>34</v>
      </c>
      <c r="E19">
        <v>34</v>
      </c>
      <c r="F19">
        <v>4967</v>
      </c>
      <c r="G19">
        <v>9573</v>
      </c>
      <c r="H19">
        <v>14540</v>
      </c>
      <c r="I19">
        <v>30</v>
      </c>
      <c r="J19">
        <v>44</v>
      </c>
      <c r="K19">
        <v>39</v>
      </c>
      <c r="L19">
        <v>4966</v>
      </c>
      <c r="M19">
        <v>9571</v>
      </c>
      <c r="N19">
        <v>14537</v>
      </c>
      <c r="O19">
        <v>21</v>
      </c>
      <c r="P19">
        <v>27</v>
      </c>
      <c r="Q19">
        <v>25</v>
      </c>
      <c r="R19">
        <v>4966</v>
      </c>
      <c r="S19">
        <v>9570</v>
      </c>
      <c r="T19">
        <v>14536</v>
      </c>
      <c r="U19">
        <v>15</v>
      </c>
      <c r="V19">
        <v>18</v>
      </c>
      <c r="W19">
        <v>17</v>
      </c>
      <c r="X19">
        <v>4966</v>
      </c>
      <c r="Y19">
        <v>9570</v>
      </c>
      <c r="Z19">
        <v>14536</v>
      </c>
      <c r="AA19">
        <v>45</v>
      </c>
      <c r="AB19">
        <v>44</v>
      </c>
      <c r="AC19">
        <v>45</v>
      </c>
      <c r="AD19">
        <v>8927</v>
      </c>
      <c r="AE19">
        <v>20621</v>
      </c>
      <c r="AF19">
        <v>29548</v>
      </c>
      <c r="AG19">
        <v>39</v>
      </c>
      <c r="AH19">
        <v>53</v>
      </c>
      <c r="AI19">
        <v>49</v>
      </c>
      <c r="AJ19">
        <v>8927</v>
      </c>
      <c r="AK19">
        <v>20618</v>
      </c>
      <c r="AL19">
        <v>29545</v>
      </c>
      <c r="AM19">
        <v>30</v>
      </c>
      <c r="AN19">
        <v>36</v>
      </c>
      <c r="AO19">
        <v>34</v>
      </c>
      <c r="AP19">
        <v>8926</v>
      </c>
      <c r="AQ19">
        <v>20616</v>
      </c>
      <c r="AR19">
        <v>29542</v>
      </c>
      <c r="AS19">
        <v>23</v>
      </c>
      <c r="AT19">
        <v>26</v>
      </c>
      <c r="AU19">
        <v>25</v>
      </c>
      <c r="AV19">
        <v>8926</v>
      </c>
      <c r="AW19">
        <v>20616</v>
      </c>
      <c r="AX19">
        <v>29542</v>
      </c>
      <c r="AY19">
        <v>41</v>
      </c>
      <c r="AZ19">
        <v>41</v>
      </c>
      <c r="BA19">
        <v>41</v>
      </c>
      <c r="BB19">
        <v>13894</v>
      </c>
      <c r="BC19">
        <v>30194</v>
      </c>
      <c r="BD19">
        <v>44088</v>
      </c>
      <c r="BE19">
        <v>36</v>
      </c>
      <c r="BF19">
        <v>50</v>
      </c>
      <c r="BG19">
        <v>46</v>
      </c>
      <c r="BH19">
        <v>13893</v>
      </c>
      <c r="BI19">
        <v>30189</v>
      </c>
      <c r="BJ19">
        <v>44082</v>
      </c>
      <c r="BK19">
        <v>27</v>
      </c>
      <c r="BL19">
        <v>33</v>
      </c>
      <c r="BM19">
        <v>31</v>
      </c>
      <c r="BN19">
        <v>13892</v>
      </c>
      <c r="BO19">
        <v>30186</v>
      </c>
      <c r="BP19">
        <v>44078</v>
      </c>
      <c r="BQ19">
        <v>20</v>
      </c>
      <c r="BR19">
        <v>23</v>
      </c>
      <c r="BS19">
        <v>22</v>
      </c>
      <c r="BT19">
        <v>13892</v>
      </c>
      <c r="BU19">
        <v>30186</v>
      </c>
      <c r="BV19">
        <v>44078</v>
      </c>
    </row>
    <row r="20" spans="2:74" ht="12.75">
      <c r="B20" t="s">
        <v>34</v>
      </c>
      <c r="C20">
        <v>11</v>
      </c>
      <c r="D20">
        <v>15</v>
      </c>
      <c r="E20">
        <v>14</v>
      </c>
      <c r="F20">
        <v>1533</v>
      </c>
      <c r="G20">
        <v>4106</v>
      </c>
      <c r="H20">
        <v>5639</v>
      </c>
      <c r="I20">
        <v>10</v>
      </c>
      <c r="J20">
        <v>19</v>
      </c>
      <c r="K20">
        <v>17</v>
      </c>
      <c r="L20">
        <v>1533</v>
      </c>
      <c r="M20">
        <v>4105</v>
      </c>
      <c r="N20">
        <v>5638</v>
      </c>
      <c r="O20">
        <v>8</v>
      </c>
      <c r="P20">
        <v>12</v>
      </c>
      <c r="Q20">
        <v>11</v>
      </c>
      <c r="R20">
        <v>1533</v>
      </c>
      <c r="S20">
        <v>4105</v>
      </c>
      <c r="T20">
        <v>5638</v>
      </c>
      <c r="U20">
        <v>6</v>
      </c>
      <c r="V20">
        <v>8</v>
      </c>
      <c r="W20">
        <v>7</v>
      </c>
      <c r="X20">
        <v>1533</v>
      </c>
      <c r="Y20">
        <v>4105</v>
      </c>
      <c r="Z20">
        <v>5638</v>
      </c>
      <c r="AA20">
        <v>19</v>
      </c>
      <c r="AB20">
        <v>24</v>
      </c>
      <c r="AC20">
        <v>23</v>
      </c>
      <c r="AD20">
        <v>3025</v>
      </c>
      <c r="AE20">
        <v>8585</v>
      </c>
      <c r="AF20">
        <v>11610</v>
      </c>
      <c r="AG20">
        <v>16</v>
      </c>
      <c r="AH20">
        <v>27</v>
      </c>
      <c r="AI20">
        <v>24</v>
      </c>
      <c r="AJ20">
        <v>3025</v>
      </c>
      <c r="AK20">
        <v>8583</v>
      </c>
      <c r="AL20">
        <v>11608</v>
      </c>
      <c r="AM20">
        <v>13</v>
      </c>
      <c r="AN20">
        <v>19</v>
      </c>
      <c r="AO20">
        <v>17</v>
      </c>
      <c r="AP20">
        <v>3025</v>
      </c>
      <c r="AQ20">
        <v>8583</v>
      </c>
      <c r="AR20">
        <v>11608</v>
      </c>
      <c r="AS20">
        <v>11</v>
      </c>
      <c r="AT20">
        <v>14</v>
      </c>
      <c r="AU20">
        <v>13</v>
      </c>
      <c r="AV20">
        <v>3025</v>
      </c>
      <c r="AW20">
        <v>8583</v>
      </c>
      <c r="AX20">
        <v>11608</v>
      </c>
      <c r="AY20">
        <v>17</v>
      </c>
      <c r="AZ20">
        <v>21</v>
      </c>
      <c r="BA20">
        <v>20</v>
      </c>
      <c r="BB20">
        <v>4558</v>
      </c>
      <c r="BC20">
        <v>12691</v>
      </c>
      <c r="BD20">
        <v>17249</v>
      </c>
      <c r="BE20">
        <v>14</v>
      </c>
      <c r="BF20">
        <v>24</v>
      </c>
      <c r="BG20">
        <v>22</v>
      </c>
      <c r="BH20">
        <v>4558</v>
      </c>
      <c r="BI20">
        <v>12688</v>
      </c>
      <c r="BJ20">
        <v>17246</v>
      </c>
      <c r="BK20">
        <v>11</v>
      </c>
      <c r="BL20">
        <v>16</v>
      </c>
      <c r="BM20">
        <v>15</v>
      </c>
      <c r="BN20">
        <v>4558</v>
      </c>
      <c r="BO20">
        <v>12688</v>
      </c>
      <c r="BP20">
        <v>17246</v>
      </c>
      <c r="BQ20">
        <v>9</v>
      </c>
      <c r="BR20">
        <v>12</v>
      </c>
      <c r="BS20">
        <v>11</v>
      </c>
      <c r="BT20">
        <v>4558</v>
      </c>
      <c r="BU20">
        <v>12688</v>
      </c>
      <c r="BV20">
        <v>17246</v>
      </c>
    </row>
    <row r="22" spans="2:74" ht="12.75">
      <c r="B22" s="88" t="s">
        <v>867</v>
      </c>
      <c r="C22">
        <v>74</v>
      </c>
      <c r="D22">
        <v>61</v>
      </c>
      <c r="E22">
        <v>67</v>
      </c>
      <c r="F22" s="119">
        <v>49009</v>
      </c>
      <c r="G22" s="119">
        <v>51118</v>
      </c>
      <c r="H22" s="119">
        <v>100127</v>
      </c>
      <c r="I22">
        <v>67</v>
      </c>
      <c r="J22">
        <v>68</v>
      </c>
      <c r="K22">
        <v>67</v>
      </c>
      <c r="L22">
        <v>48999</v>
      </c>
      <c r="M22">
        <v>51111</v>
      </c>
      <c r="N22">
        <v>100110</v>
      </c>
      <c r="O22">
        <v>61</v>
      </c>
      <c r="P22">
        <v>55</v>
      </c>
      <c r="Q22">
        <v>58</v>
      </c>
      <c r="R22">
        <v>48998</v>
      </c>
      <c r="S22">
        <v>51109</v>
      </c>
      <c r="T22">
        <v>100107</v>
      </c>
      <c r="U22">
        <v>54</v>
      </c>
      <c r="V22">
        <v>44</v>
      </c>
      <c r="W22">
        <v>49</v>
      </c>
      <c r="X22">
        <v>48998</v>
      </c>
      <c r="Y22">
        <v>51109</v>
      </c>
      <c r="Z22">
        <v>100107</v>
      </c>
      <c r="AA22">
        <v>89</v>
      </c>
      <c r="AB22">
        <v>80</v>
      </c>
      <c r="AC22">
        <v>85</v>
      </c>
      <c r="AD22">
        <v>218467</v>
      </c>
      <c r="AE22">
        <v>228413</v>
      </c>
      <c r="AF22">
        <v>446880</v>
      </c>
      <c r="AG22">
        <v>83</v>
      </c>
      <c r="AH22">
        <v>83</v>
      </c>
      <c r="AI22">
        <v>83</v>
      </c>
      <c r="AJ22">
        <v>218414</v>
      </c>
      <c r="AK22">
        <v>228348</v>
      </c>
      <c r="AL22">
        <v>446762</v>
      </c>
      <c r="AM22">
        <v>80</v>
      </c>
      <c r="AN22">
        <v>75</v>
      </c>
      <c r="AO22">
        <v>78</v>
      </c>
      <c r="AP22">
        <v>218408</v>
      </c>
      <c r="AQ22">
        <v>228340</v>
      </c>
      <c r="AR22">
        <v>446748</v>
      </c>
      <c r="AS22">
        <v>76</v>
      </c>
      <c r="AT22">
        <v>66</v>
      </c>
      <c r="AU22">
        <v>71</v>
      </c>
      <c r="AV22">
        <v>218408</v>
      </c>
      <c r="AW22">
        <v>228340</v>
      </c>
      <c r="AX22">
        <v>446748</v>
      </c>
      <c r="AY22">
        <v>86</v>
      </c>
      <c r="AZ22">
        <v>77</v>
      </c>
      <c r="BA22">
        <v>81</v>
      </c>
      <c r="BB22">
        <v>267476</v>
      </c>
      <c r="BC22">
        <v>279531</v>
      </c>
      <c r="BD22">
        <v>547007</v>
      </c>
      <c r="BE22">
        <v>80</v>
      </c>
      <c r="BF22">
        <v>80</v>
      </c>
      <c r="BG22">
        <v>80</v>
      </c>
      <c r="BH22">
        <v>267413</v>
      </c>
      <c r="BI22">
        <v>279459</v>
      </c>
      <c r="BJ22">
        <v>546872</v>
      </c>
      <c r="BK22">
        <v>77</v>
      </c>
      <c r="BL22">
        <v>72</v>
      </c>
      <c r="BM22">
        <v>74</v>
      </c>
      <c r="BN22">
        <v>267406</v>
      </c>
      <c r="BO22">
        <v>279449</v>
      </c>
      <c r="BP22">
        <v>546855</v>
      </c>
      <c r="BQ22">
        <v>72</v>
      </c>
      <c r="BR22">
        <v>62</v>
      </c>
      <c r="BS22">
        <v>67</v>
      </c>
      <c r="BT22">
        <v>267406</v>
      </c>
      <c r="BU22">
        <v>279449</v>
      </c>
      <c r="BV22">
        <v>546855</v>
      </c>
    </row>
    <row r="23" ht="12.75">
      <c r="B23" s="146"/>
    </row>
    <row r="24" ht="12.75">
      <c r="B24" s="146"/>
    </row>
    <row r="25" ht="12.75">
      <c r="B25" s="146"/>
    </row>
    <row r="26" ht="12.75">
      <c r="B26" s="146"/>
    </row>
    <row r="27" ht="12.75">
      <c r="B27" s="146"/>
    </row>
    <row r="28" ht="12.75">
      <c r="B28" s="146"/>
    </row>
    <row r="32" ht="12.75">
      <c r="C32" t="s">
        <v>695</v>
      </c>
    </row>
    <row r="33" spans="3:51" ht="12.75">
      <c r="C33" t="s">
        <v>865</v>
      </c>
      <c r="AA33" t="s">
        <v>873</v>
      </c>
      <c r="AY33" t="s">
        <v>58</v>
      </c>
    </row>
    <row r="34" spans="3:57" ht="12.75">
      <c r="C34" t="s">
        <v>859</v>
      </c>
      <c r="I34" t="s">
        <v>860</v>
      </c>
      <c r="AA34" t="s">
        <v>859</v>
      </c>
      <c r="AG34" t="s">
        <v>860</v>
      </c>
      <c r="AY34" t="s">
        <v>859</v>
      </c>
      <c r="BE34" t="s">
        <v>860</v>
      </c>
    </row>
    <row r="35" spans="3:57" ht="12.75">
      <c r="C35">
        <v>1</v>
      </c>
      <c r="I35">
        <v>1</v>
      </c>
      <c r="AA35">
        <v>1</v>
      </c>
      <c r="AG35">
        <v>1</v>
      </c>
      <c r="AY35">
        <v>1</v>
      </c>
      <c r="BE35">
        <v>1</v>
      </c>
    </row>
    <row r="36" spans="3:57" ht="12.75">
      <c r="C36" t="s">
        <v>863</v>
      </c>
      <c r="I36" t="s">
        <v>864</v>
      </c>
      <c r="AA36" t="s">
        <v>863</v>
      </c>
      <c r="AG36" t="s">
        <v>864</v>
      </c>
      <c r="AY36" t="s">
        <v>863</v>
      </c>
      <c r="BE36" t="s">
        <v>864</v>
      </c>
    </row>
    <row r="37" spans="3:60" ht="12.75">
      <c r="C37">
        <v>1</v>
      </c>
      <c r="F37" s="119" t="s">
        <v>58</v>
      </c>
      <c r="I37">
        <v>1</v>
      </c>
      <c r="L37" t="s">
        <v>58</v>
      </c>
      <c r="AA37">
        <v>1</v>
      </c>
      <c r="AD37" t="s">
        <v>58</v>
      </c>
      <c r="AG37">
        <v>1</v>
      </c>
      <c r="AJ37" t="s">
        <v>58</v>
      </c>
      <c r="AY37">
        <v>1</v>
      </c>
      <c r="BB37" t="s">
        <v>58</v>
      </c>
      <c r="BE37">
        <v>1</v>
      </c>
      <c r="BH37" t="s">
        <v>58</v>
      </c>
    </row>
    <row r="38" spans="3:60" ht="12.75">
      <c r="C38" t="s">
        <v>143</v>
      </c>
      <c r="F38" s="119" t="s">
        <v>143</v>
      </c>
      <c r="I38" t="s">
        <v>143</v>
      </c>
      <c r="L38" t="s">
        <v>143</v>
      </c>
      <c r="AA38" t="s">
        <v>143</v>
      </c>
      <c r="AD38" t="s">
        <v>143</v>
      </c>
      <c r="AG38" t="s">
        <v>143</v>
      </c>
      <c r="AJ38" t="s">
        <v>143</v>
      </c>
      <c r="AY38" t="s">
        <v>143</v>
      </c>
      <c r="BB38" t="s">
        <v>143</v>
      </c>
      <c r="BE38" t="s">
        <v>143</v>
      </c>
      <c r="BH38" t="s">
        <v>143</v>
      </c>
    </row>
    <row r="39" spans="3:62" ht="12.75">
      <c r="C39" t="s">
        <v>146</v>
      </c>
      <c r="D39" t="s">
        <v>145</v>
      </c>
      <c r="E39" t="s">
        <v>58</v>
      </c>
      <c r="F39" s="119" t="s">
        <v>146</v>
      </c>
      <c r="G39" s="119" t="s">
        <v>145</v>
      </c>
      <c r="H39" s="119" t="s">
        <v>58</v>
      </c>
      <c r="I39" t="s">
        <v>146</v>
      </c>
      <c r="J39" t="s">
        <v>145</v>
      </c>
      <c r="K39" t="s">
        <v>58</v>
      </c>
      <c r="L39" t="s">
        <v>146</v>
      </c>
      <c r="M39" t="s">
        <v>145</v>
      </c>
      <c r="N39" t="s">
        <v>58</v>
      </c>
      <c r="AA39" t="s">
        <v>146</v>
      </c>
      <c r="AB39" t="s">
        <v>145</v>
      </c>
      <c r="AC39" t="s">
        <v>58</v>
      </c>
      <c r="AD39" t="s">
        <v>146</v>
      </c>
      <c r="AE39" t="s">
        <v>145</v>
      </c>
      <c r="AF39" t="s">
        <v>58</v>
      </c>
      <c r="AG39" t="s">
        <v>146</v>
      </c>
      <c r="AH39" t="s">
        <v>145</v>
      </c>
      <c r="AI39" t="s">
        <v>58</v>
      </c>
      <c r="AJ39" t="s">
        <v>146</v>
      </c>
      <c r="AK39" t="s">
        <v>145</v>
      </c>
      <c r="AL39" t="s">
        <v>58</v>
      </c>
      <c r="AY39" t="s">
        <v>146</v>
      </c>
      <c r="AZ39" t="s">
        <v>145</v>
      </c>
      <c r="BA39" t="s">
        <v>58</v>
      </c>
      <c r="BB39" t="s">
        <v>146</v>
      </c>
      <c r="BC39" t="s">
        <v>145</v>
      </c>
      <c r="BD39" t="s">
        <v>58</v>
      </c>
      <c r="BE39" t="s">
        <v>146</v>
      </c>
      <c r="BF39" t="s">
        <v>145</v>
      </c>
      <c r="BG39" t="s">
        <v>58</v>
      </c>
      <c r="BH39" t="s">
        <v>146</v>
      </c>
      <c r="BI39" t="s">
        <v>145</v>
      </c>
      <c r="BJ39" t="s">
        <v>58</v>
      </c>
    </row>
    <row r="40" spans="3:62" ht="12.75">
      <c r="C40" t="s">
        <v>157</v>
      </c>
      <c r="D40" t="s">
        <v>157</v>
      </c>
      <c r="E40" t="s">
        <v>157</v>
      </c>
      <c r="F40" s="119" t="s">
        <v>157</v>
      </c>
      <c r="G40" s="119" t="s">
        <v>157</v>
      </c>
      <c r="H40" s="119" t="s">
        <v>157</v>
      </c>
      <c r="I40" t="s">
        <v>157</v>
      </c>
      <c r="J40" t="s">
        <v>157</v>
      </c>
      <c r="K40" t="s">
        <v>157</v>
      </c>
      <c r="L40" t="s">
        <v>157</v>
      </c>
      <c r="M40" t="s">
        <v>157</v>
      </c>
      <c r="N40" t="s">
        <v>157</v>
      </c>
      <c r="AA40" t="s">
        <v>157</v>
      </c>
      <c r="AB40" t="s">
        <v>157</v>
      </c>
      <c r="AC40" t="s">
        <v>157</v>
      </c>
      <c r="AD40" t="s">
        <v>157</v>
      </c>
      <c r="AE40" t="s">
        <v>157</v>
      </c>
      <c r="AF40" t="s">
        <v>157</v>
      </c>
      <c r="AG40" t="s">
        <v>157</v>
      </c>
      <c r="AH40" t="s">
        <v>157</v>
      </c>
      <c r="AI40" t="s">
        <v>157</v>
      </c>
      <c r="AJ40" t="s">
        <v>157</v>
      </c>
      <c r="AK40" t="s">
        <v>157</v>
      </c>
      <c r="AL40" t="s">
        <v>157</v>
      </c>
      <c r="AY40" t="s">
        <v>157</v>
      </c>
      <c r="AZ40" t="s">
        <v>157</v>
      </c>
      <c r="BA40" t="s">
        <v>157</v>
      </c>
      <c r="BB40" t="s">
        <v>157</v>
      </c>
      <c r="BC40" t="s">
        <v>157</v>
      </c>
      <c r="BD40" t="s">
        <v>157</v>
      </c>
      <c r="BE40" t="s">
        <v>157</v>
      </c>
      <c r="BF40" t="s">
        <v>157</v>
      </c>
      <c r="BG40" t="s">
        <v>157</v>
      </c>
      <c r="BH40" t="s">
        <v>157</v>
      </c>
      <c r="BI40" t="s">
        <v>157</v>
      </c>
      <c r="BJ40" t="s">
        <v>157</v>
      </c>
    </row>
    <row r="41" spans="1:62" ht="12.75">
      <c r="A41" t="s">
        <v>729</v>
      </c>
      <c r="B41" t="s">
        <v>32</v>
      </c>
      <c r="C41">
        <v>87</v>
      </c>
      <c r="D41">
        <v>85</v>
      </c>
      <c r="E41">
        <v>87</v>
      </c>
      <c r="F41">
        <v>31776</v>
      </c>
      <c r="G41">
        <v>24483</v>
      </c>
      <c r="H41">
        <v>56259</v>
      </c>
      <c r="I41">
        <v>83</v>
      </c>
      <c r="J41">
        <v>88</v>
      </c>
      <c r="K41">
        <v>85</v>
      </c>
      <c r="L41">
        <v>31771</v>
      </c>
      <c r="M41">
        <v>24608</v>
      </c>
      <c r="N41">
        <v>56379</v>
      </c>
      <c r="AA41">
        <v>89</v>
      </c>
      <c r="AB41">
        <v>86</v>
      </c>
      <c r="AC41">
        <v>88</v>
      </c>
      <c r="AD41">
        <v>178960</v>
      </c>
      <c r="AE41">
        <v>159547</v>
      </c>
      <c r="AF41">
        <v>338507</v>
      </c>
      <c r="AG41">
        <v>88</v>
      </c>
      <c r="AH41">
        <v>91</v>
      </c>
      <c r="AI41">
        <v>89</v>
      </c>
      <c r="AJ41">
        <v>178964</v>
      </c>
      <c r="AK41">
        <v>160497</v>
      </c>
      <c r="AL41">
        <v>339461</v>
      </c>
      <c r="AY41">
        <v>88</v>
      </c>
      <c r="AZ41">
        <v>86</v>
      </c>
      <c r="BA41">
        <v>87</v>
      </c>
      <c r="BB41">
        <v>210736</v>
      </c>
      <c r="BC41">
        <v>184030</v>
      </c>
      <c r="BD41">
        <v>394766</v>
      </c>
      <c r="BE41">
        <v>87</v>
      </c>
      <c r="BF41">
        <v>90</v>
      </c>
      <c r="BG41">
        <v>89</v>
      </c>
      <c r="BH41">
        <v>210735</v>
      </c>
      <c r="BI41">
        <v>185105</v>
      </c>
      <c r="BJ41">
        <v>395840</v>
      </c>
    </row>
    <row r="42" spans="2:62" ht="12.75">
      <c r="B42" t="s">
        <v>83</v>
      </c>
      <c r="C42">
        <v>73</v>
      </c>
      <c r="D42">
        <v>70</v>
      </c>
      <c r="E42">
        <v>71</v>
      </c>
      <c r="F42">
        <v>15586</v>
      </c>
      <c r="G42">
        <v>24692</v>
      </c>
      <c r="H42">
        <v>40278</v>
      </c>
      <c r="I42">
        <v>58</v>
      </c>
      <c r="J42">
        <v>66</v>
      </c>
      <c r="K42">
        <v>63</v>
      </c>
      <c r="L42">
        <v>15574</v>
      </c>
      <c r="M42">
        <v>24695</v>
      </c>
      <c r="N42">
        <v>40269</v>
      </c>
      <c r="AA42">
        <v>77</v>
      </c>
      <c r="AB42">
        <v>74</v>
      </c>
      <c r="AC42">
        <v>75</v>
      </c>
      <c r="AD42">
        <v>32056</v>
      </c>
      <c r="AE42">
        <v>60108</v>
      </c>
      <c r="AF42">
        <v>92164</v>
      </c>
      <c r="AG42">
        <v>60</v>
      </c>
      <c r="AH42">
        <v>69</v>
      </c>
      <c r="AI42">
        <v>66</v>
      </c>
      <c r="AJ42">
        <v>32038</v>
      </c>
      <c r="AK42">
        <v>60192</v>
      </c>
      <c r="AL42">
        <v>92230</v>
      </c>
      <c r="AY42">
        <v>76</v>
      </c>
      <c r="AZ42">
        <v>73</v>
      </c>
      <c r="BA42">
        <v>74</v>
      </c>
      <c r="BB42">
        <v>47642</v>
      </c>
      <c r="BC42">
        <v>84800</v>
      </c>
      <c r="BD42">
        <v>132442</v>
      </c>
      <c r="BE42">
        <v>59</v>
      </c>
      <c r="BF42">
        <v>68</v>
      </c>
      <c r="BG42">
        <v>65</v>
      </c>
      <c r="BH42">
        <v>47612</v>
      </c>
      <c r="BI42">
        <v>84887</v>
      </c>
      <c r="BJ42">
        <v>132499</v>
      </c>
    </row>
    <row r="43" spans="2:62" ht="12.75">
      <c r="B43" t="s">
        <v>33</v>
      </c>
      <c r="C43">
        <v>77</v>
      </c>
      <c r="D43">
        <v>75</v>
      </c>
      <c r="E43">
        <v>76</v>
      </c>
      <c r="F43">
        <v>14080</v>
      </c>
      <c r="G43">
        <v>20710</v>
      </c>
      <c r="H43">
        <v>34790</v>
      </c>
      <c r="I43">
        <v>60</v>
      </c>
      <c r="J43">
        <v>70</v>
      </c>
      <c r="K43">
        <v>66</v>
      </c>
      <c r="L43">
        <v>14071</v>
      </c>
      <c r="M43">
        <v>20727</v>
      </c>
      <c r="N43">
        <v>34798</v>
      </c>
      <c r="AA43">
        <v>80</v>
      </c>
      <c r="AB43">
        <v>78</v>
      </c>
      <c r="AC43">
        <v>79</v>
      </c>
      <c r="AD43">
        <v>29090</v>
      </c>
      <c r="AE43">
        <v>51738</v>
      </c>
      <c r="AF43">
        <v>80828</v>
      </c>
      <c r="AG43">
        <v>63</v>
      </c>
      <c r="AH43">
        <v>73</v>
      </c>
      <c r="AI43">
        <v>69</v>
      </c>
      <c r="AJ43">
        <v>29066</v>
      </c>
      <c r="AK43">
        <v>51826</v>
      </c>
      <c r="AL43">
        <v>80892</v>
      </c>
      <c r="AY43">
        <v>79</v>
      </c>
      <c r="AZ43">
        <v>77</v>
      </c>
      <c r="BA43">
        <v>78</v>
      </c>
      <c r="BB43">
        <v>43170</v>
      </c>
      <c r="BC43">
        <v>72448</v>
      </c>
      <c r="BD43">
        <v>115618</v>
      </c>
      <c r="BE43">
        <v>62</v>
      </c>
      <c r="BF43">
        <v>72</v>
      </c>
      <c r="BG43">
        <v>68</v>
      </c>
      <c r="BH43">
        <v>43137</v>
      </c>
      <c r="BI43">
        <v>72553</v>
      </c>
      <c r="BJ43">
        <v>115690</v>
      </c>
    </row>
    <row r="44" spans="2:62" ht="12.75">
      <c r="B44" t="s">
        <v>111</v>
      </c>
      <c r="C44">
        <v>80</v>
      </c>
      <c r="D44">
        <v>79</v>
      </c>
      <c r="E44">
        <v>79</v>
      </c>
      <c r="F44">
        <v>9267</v>
      </c>
      <c r="G44">
        <v>11426</v>
      </c>
      <c r="H44">
        <v>20693</v>
      </c>
      <c r="I44">
        <v>61</v>
      </c>
      <c r="J44">
        <v>73</v>
      </c>
      <c r="K44">
        <v>68</v>
      </c>
      <c r="L44">
        <v>9262</v>
      </c>
      <c r="M44">
        <v>11432</v>
      </c>
      <c r="N44">
        <v>20694</v>
      </c>
      <c r="AA44">
        <v>83</v>
      </c>
      <c r="AB44">
        <v>81</v>
      </c>
      <c r="AC44">
        <v>81</v>
      </c>
      <c r="AD44">
        <v>20436</v>
      </c>
      <c r="AE44">
        <v>31721</v>
      </c>
      <c r="AF44">
        <v>52157</v>
      </c>
      <c r="AG44">
        <v>64</v>
      </c>
      <c r="AH44">
        <v>75</v>
      </c>
      <c r="AI44">
        <v>71</v>
      </c>
      <c r="AJ44">
        <v>20421</v>
      </c>
      <c r="AK44">
        <v>31810</v>
      </c>
      <c r="AL44">
        <v>52231</v>
      </c>
      <c r="AY44">
        <v>82</v>
      </c>
      <c r="AZ44">
        <v>80</v>
      </c>
      <c r="BA44">
        <v>81</v>
      </c>
      <c r="BB44">
        <v>29703</v>
      </c>
      <c r="BC44">
        <v>43147</v>
      </c>
      <c r="BD44">
        <v>72850</v>
      </c>
      <c r="BE44">
        <v>63</v>
      </c>
      <c r="BF44">
        <v>75</v>
      </c>
      <c r="BG44">
        <v>70</v>
      </c>
      <c r="BH44">
        <v>29683</v>
      </c>
      <c r="BI44">
        <v>43242</v>
      </c>
      <c r="BJ44">
        <v>72925</v>
      </c>
    </row>
    <row r="45" spans="2:62" ht="12.75">
      <c r="B45" t="s">
        <v>112</v>
      </c>
      <c r="C45">
        <v>71</v>
      </c>
      <c r="D45">
        <v>71</v>
      </c>
      <c r="E45">
        <v>71</v>
      </c>
      <c r="F45">
        <v>4813</v>
      </c>
      <c r="G45">
        <v>9284</v>
      </c>
      <c r="H45">
        <v>14097</v>
      </c>
      <c r="I45">
        <v>58</v>
      </c>
      <c r="J45">
        <v>66</v>
      </c>
      <c r="K45">
        <v>63</v>
      </c>
      <c r="L45">
        <v>4809</v>
      </c>
      <c r="M45">
        <v>9295</v>
      </c>
      <c r="N45">
        <v>14104</v>
      </c>
      <c r="AA45">
        <v>75</v>
      </c>
      <c r="AB45">
        <v>73</v>
      </c>
      <c r="AC45">
        <v>74</v>
      </c>
      <c r="AD45">
        <v>8654</v>
      </c>
      <c r="AE45">
        <v>20017</v>
      </c>
      <c r="AF45">
        <v>28671</v>
      </c>
      <c r="AG45">
        <v>60</v>
      </c>
      <c r="AH45">
        <v>69</v>
      </c>
      <c r="AI45">
        <v>66</v>
      </c>
      <c r="AJ45">
        <v>8645</v>
      </c>
      <c r="AK45">
        <v>20016</v>
      </c>
      <c r="AL45">
        <v>28661</v>
      </c>
      <c r="AY45">
        <v>73</v>
      </c>
      <c r="AZ45">
        <v>72</v>
      </c>
      <c r="BA45">
        <v>73</v>
      </c>
      <c r="BB45">
        <v>13467</v>
      </c>
      <c r="BC45">
        <v>29301</v>
      </c>
      <c r="BD45">
        <v>42768</v>
      </c>
      <c r="BE45">
        <v>59</v>
      </c>
      <c r="BF45">
        <v>68</v>
      </c>
      <c r="BG45">
        <v>65</v>
      </c>
      <c r="BH45">
        <v>13454</v>
      </c>
      <c r="BI45">
        <v>29311</v>
      </c>
      <c r="BJ45">
        <v>42765</v>
      </c>
    </row>
    <row r="46" spans="2:62" ht="12.75">
      <c r="B46" t="s">
        <v>34</v>
      </c>
      <c r="C46">
        <v>38</v>
      </c>
      <c r="D46">
        <v>43</v>
      </c>
      <c r="E46">
        <v>42</v>
      </c>
      <c r="F46">
        <v>1506</v>
      </c>
      <c r="G46">
        <v>3982</v>
      </c>
      <c r="H46">
        <v>5488</v>
      </c>
      <c r="I46">
        <v>34</v>
      </c>
      <c r="J46">
        <v>43</v>
      </c>
      <c r="K46">
        <v>40</v>
      </c>
      <c r="L46">
        <v>1503</v>
      </c>
      <c r="M46">
        <v>3968</v>
      </c>
      <c r="N46">
        <v>5471</v>
      </c>
      <c r="AA46">
        <v>41</v>
      </c>
      <c r="AB46">
        <v>48</v>
      </c>
      <c r="AC46">
        <v>46</v>
      </c>
      <c r="AD46">
        <v>2966</v>
      </c>
      <c r="AE46">
        <v>8370</v>
      </c>
      <c r="AF46">
        <v>11336</v>
      </c>
      <c r="AG46">
        <v>36</v>
      </c>
      <c r="AH46">
        <v>47</v>
      </c>
      <c r="AI46">
        <v>44</v>
      </c>
      <c r="AJ46">
        <v>2972</v>
      </c>
      <c r="AK46">
        <v>8366</v>
      </c>
      <c r="AL46">
        <v>11338</v>
      </c>
      <c r="AY46">
        <v>40</v>
      </c>
      <c r="AZ46">
        <v>47</v>
      </c>
      <c r="BA46">
        <v>45</v>
      </c>
      <c r="BB46">
        <v>4472</v>
      </c>
      <c r="BC46">
        <v>12352</v>
      </c>
      <c r="BD46">
        <v>16824</v>
      </c>
      <c r="BE46">
        <v>35</v>
      </c>
      <c r="BF46">
        <v>46</v>
      </c>
      <c r="BG46">
        <v>43</v>
      </c>
      <c r="BH46">
        <v>4475</v>
      </c>
      <c r="BI46">
        <v>12334</v>
      </c>
      <c r="BJ46">
        <v>16809</v>
      </c>
    </row>
    <row r="47" spans="3:62" ht="12.75">
      <c r="C47" t="s">
        <v>206</v>
      </c>
      <c r="D47" t="s">
        <v>206</v>
      </c>
      <c r="E47" t="s">
        <v>206</v>
      </c>
      <c r="F47">
        <v>0</v>
      </c>
      <c r="G47">
        <v>0</v>
      </c>
      <c r="H47">
        <v>0</v>
      </c>
      <c r="I47" t="s">
        <v>206</v>
      </c>
      <c r="J47" t="s">
        <v>206</v>
      </c>
      <c r="K47" t="s">
        <v>206</v>
      </c>
      <c r="L47">
        <v>0</v>
      </c>
      <c r="M47">
        <v>0</v>
      </c>
      <c r="N47">
        <v>0</v>
      </c>
      <c r="AA47">
        <v>69</v>
      </c>
      <c r="AB47">
        <v>62</v>
      </c>
      <c r="AC47">
        <v>65</v>
      </c>
      <c r="AD47">
        <v>674</v>
      </c>
      <c r="AE47">
        <v>667</v>
      </c>
      <c r="AF47">
        <v>1341</v>
      </c>
      <c r="AG47">
        <v>65</v>
      </c>
      <c r="AH47">
        <v>65</v>
      </c>
      <c r="AI47">
        <v>65</v>
      </c>
      <c r="AJ47">
        <v>636</v>
      </c>
      <c r="AK47">
        <v>627</v>
      </c>
      <c r="AL47">
        <v>1263</v>
      </c>
      <c r="AY47">
        <v>69</v>
      </c>
      <c r="AZ47">
        <v>62</v>
      </c>
      <c r="BA47">
        <v>65</v>
      </c>
      <c r="BB47">
        <v>674</v>
      </c>
      <c r="BC47">
        <v>667</v>
      </c>
      <c r="BD47">
        <v>1341</v>
      </c>
      <c r="BE47">
        <v>65</v>
      </c>
      <c r="BF47">
        <v>65</v>
      </c>
      <c r="BG47">
        <v>65</v>
      </c>
      <c r="BH47">
        <v>636</v>
      </c>
      <c r="BI47">
        <v>627</v>
      </c>
      <c r="BJ47">
        <v>1263</v>
      </c>
    </row>
    <row r="48" spans="2:62" ht="12.75">
      <c r="B48" s="88" t="s">
        <v>867</v>
      </c>
      <c r="C48">
        <v>83</v>
      </c>
      <c r="D48">
        <v>78</v>
      </c>
      <c r="E48">
        <v>80</v>
      </c>
      <c r="F48">
        <v>47362</v>
      </c>
      <c r="G48">
        <v>49175</v>
      </c>
      <c r="H48">
        <v>96537</v>
      </c>
      <c r="I48">
        <v>74</v>
      </c>
      <c r="J48">
        <v>77</v>
      </c>
      <c r="K48">
        <v>76</v>
      </c>
      <c r="L48">
        <v>47345</v>
      </c>
      <c r="M48">
        <v>49303</v>
      </c>
      <c r="N48">
        <v>96648</v>
      </c>
      <c r="AA48">
        <v>87</v>
      </c>
      <c r="AB48">
        <v>83</v>
      </c>
      <c r="AC48">
        <v>85</v>
      </c>
      <c r="AD48">
        <v>211690</v>
      </c>
      <c r="AE48">
        <v>220322</v>
      </c>
      <c r="AF48">
        <v>432012</v>
      </c>
      <c r="AG48">
        <v>84</v>
      </c>
      <c r="AH48">
        <v>85</v>
      </c>
      <c r="AI48">
        <v>84</v>
      </c>
      <c r="AJ48">
        <v>211638</v>
      </c>
      <c r="AK48">
        <v>221316</v>
      </c>
      <c r="AL48">
        <v>432954</v>
      </c>
      <c r="AY48">
        <v>86</v>
      </c>
      <c r="AZ48">
        <v>82</v>
      </c>
      <c r="BA48">
        <v>84</v>
      </c>
      <c r="BB48">
        <v>259052</v>
      </c>
      <c r="BC48">
        <v>269497</v>
      </c>
      <c r="BD48">
        <v>528549</v>
      </c>
      <c r="BE48">
        <v>82</v>
      </c>
      <c r="BF48">
        <v>83</v>
      </c>
      <c r="BG48">
        <v>83</v>
      </c>
      <c r="BH48">
        <v>258983</v>
      </c>
      <c r="BI48">
        <v>270619</v>
      </c>
      <c r="BJ48">
        <v>529602</v>
      </c>
    </row>
  </sheetData>
  <sheetProtection/>
  <mergeCells count="1">
    <mergeCell ref="A1:U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V47"/>
  <sheetViews>
    <sheetView zoomScalePageLayoutView="0" workbookViewId="0" topLeftCell="A16">
      <selection activeCell="B7" sqref="B7"/>
    </sheetView>
  </sheetViews>
  <sheetFormatPr defaultColWidth="9.140625" defaultRowHeight="12.75"/>
  <cols>
    <col min="2" max="2" width="16.00390625" style="0" customWidth="1"/>
  </cols>
  <sheetData>
    <row r="1" spans="1:21" ht="15.75">
      <c r="A1" s="310" t="s">
        <v>142</v>
      </c>
      <c r="B1" s="310"/>
      <c r="C1" s="310"/>
      <c r="D1" s="310"/>
      <c r="E1" s="310"/>
      <c r="F1" s="310"/>
      <c r="G1" s="310"/>
      <c r="H1" s="310"/>
      <c r="I1" s="310"/>
      <c r="J1" s="310"/>
      <c r="K1" s="310"/>
      <c r="L1" s="310"/>
      <c r="M1" s="310"/>
      <c r="N1" s="310"/>
      <c r="O1" s="310"/>
      <c r="P1" s="310"/>
      <c r="Q1" s="310"/>
      <c r="R1" s="310"/>
      <c r="S1" s="310"/>
      <c r="T1" s="310"/>
      <c r="U1" s="310"/>
    </row>
    <row r="3" spans="3:51" ht="12.75">
      <c r="C3" t="s">
        <v>865</v>
      </c>
      <c r="AA3" t="s">
        <v>885</v>
      </c>
      <c r="AY3" t="s">
        <v>58</v>
      </c>
    </row>
    <row r="4" spans="3:69" ht="12.75">
      <c r="C4" t="s">
        <v>781</v>
      </c>
      <c r="I4" t="s">
        <v>144</v>
      </c>
      <c r="O4" t="s">
        <v>781</v>
      </c>
      <c r="U4" t="s">
        <v>870</v>
      </c>
      <c r="AA4" t="s">
        <v>781</v>
      </c>
      <c r="AG4" t="s">
        <v>144</v>
      </c>
      <c r="AM4" t="s">
        <v>781</v>
      </c>
      <c r="AS4" t="s">
        <v>870</v>
      </c>
      <c r="AY4" t="s">
        <v>781</v>
      </c>
      <c r="BE4" t="s">
        <v>144</v>
      </c>
      <c r="BK4" t="s">
        <v>781</v>
      </c>
      <c r="BQ4" t="s">
        <v>870</v>
      </c>
    </row>
    <row r="5" spans="3:69" ht="12.75">
      <c r="C5">
        <v>1</v>
      </c>
      <c r="I5">
        <v>1</v>
      </c>
      <c r="O5">
        <v>1</v>
      </c>
      <c r="U5">
        <v>1</v>
      </c>
      <c r="AA5">
        <v>1</v>
      </c>
      <c r="AG5">
        <v>1</v>
      </c>
      <c r="AM5">
        <v>1</v>
      </c>
      <c r="AS5">
        <v>1</v>
      </c>
      <c r="AY5">
        <v>1</v>
      </c>
      <c r="BE5">
        <v>1</v>
      </c>
      <c r="BK5">
        <v>1</v>
      </c>
      <c r="BQ5">
        <v>1</v>
      </c>
    </row>
    <row r="6" spans="3:69" ht="12.75">
      <c r="C6" t="s">
        <v>148</v>
      </c>
      <c r="I6" t="s">
        <v>150</v>
      </c>
      <c r="O6" t="s">
        <v>144</v>
      </c>
      <c r="U6" t="s">
        <v>858</v>
      </c>
      <c r="AA6" t="s">
        <v>148</v>
      </c>
      <c r="AG6" t="s">
        <v>150</v>
      </c>
      <c r="AM6" t="s">
        <v>144</v>
      </c>
      <c r="AS6" t="s">
        <v>858</v>
      </c>
      <c r="AY6" t="s">
        <v>148</v>
      </c>
      <c r="BE6" t="s">
        <v>150</v>
      </c>
      <c r="BK6" t="s">
        <v>144</v>
      </c>
      <c r="BQ6" t="s">
        <v>858</v>
      </c>
    </row>
    <row r="7" spans="3:69" ht="12.75">
      <c r="C7">
        <v>1</v>
      </c>
      <c r="F7" t="s">
        <v>58</v>
      </c>
      <c r="I7">
        <v>1</v>
      </c>
      <c r="L7" t="s">
        <v>58</v>
      </c>
      <c r="O7">
        <v>1</v>
      </c>
      <c r="U7">
        <v>1</v>
      </c>
      <c r="AA7">
        <v>1</v>
      </c>
      <c r="AD7" t="s">
        <v>58</v>
      </c>
      <c r="AG7">
        <v>1</v>
      </c>
      <c r="AJ7" t="s">
        <v>58</v>
      </c>
      <c r="AM7">
        <v>1</v>
      </c>
      <c r="AS7">
        <v>1</v>
      </c>
      <c r="AY7">
        <v>1</v>
      </c>
      <c r="BB7" t="s">
        <v>58</v>
      </c>
      <c r="BE7">
        <v>1</v>
      </c>
      <c r="BH7" t="s">
        <v>58</v>
      </c>
      <c r="BK7">
        <v>1</v>
      </c>
      <c r="BQ7">
        <v>1</v>
      </c>
    </row>
    <row r="8" spans="3:69" ht="12.75">
      <c r="C8" t="s">
        <v>143</v>
      </c>
      <c r="F8" t="s">
        <v>143</v>
      </c>
      <c r="I8" t="s">
        <v>143</v>
      </c>
      <c r="L8" t="s">
        <v>143</v>
      </c>
      <c r="O8" t="s">
        <v>151</v>
      </c>
      <c r="U8" t="s">
        <v>144</v>
      </c>
      <c r="AA8" t="s">
        <v>143</v>
      </c>
      <c r="AD8" t="s">
        <v>143</v>
      </c>
      <c r="AG8" t="s">
        <v>143</v>
      </c>
      <c r="AJ8" t="s">
        <v>143</v>
      </c>
      <c r="AM8" t="s">
        <v>151</v>
      </c>
      <c r="AS8" t="s">
        <v>144</v>
      </c>
      <c r="AY8" t="s">
        <v>143</v>
      </c>
      <c r="BB8" t="s">
        <v>143</v>
      </c>
      <c r="BE8" t="s">
        <v>143</v>
      </c>
      <c r="BH8" t="s">
        <v>143</v>
      </c>
      <c r="BK8" t="s">
        <v>151</v>
      </c>
      <c r="BQ8" t="s">
        <v>144</v>
      </c>
    </row>
    <row r="9" spans="3:69" ht="12.75">
      <c r="C9" t="s">
        <v>146</v>
      </c>
      <c r="D9" t="s">
        <v>145</v>
      </c>
      <c r="E9" t="s">
        <v>58</v>
      </c>
      <c r="F9" t="s">
        <v>146</v>
      </c>
      <c r="G9" t="s">
        <v>145</v>
      </c>
      <c r="H9" t="s">
        <v>58</v>
      </c>
      <c r="I9" t="s">
        <v>146</v>
      </c>
      <c r="J9" t="s">
        <v>145</v>
      </c>
      <c r="K9" t="s">
        <v>58</v>
      </c>
      <c r="L9" t="s">
        <v>146</v>
      </c>
      <c r="M9" t="s">
        <v>145</v>
      </c>
      <c r="N9" t="s">
        <v>58</v>
      </c>
      <c r="O9">
        <v>1</v>
      </c>
      <c r="R9" t="s">
        <v>58</v>
      </c>
      <c r="U9">
        <v>1</v>
      </c>
      <c r="AA9" t="s">
        <v>146</v>
      </c>
      <c r="AB9" t="s">
        <v>145</v>
      </c>
      <c r="AC9" t="s">
        <v>58</v>
      </c>
      <c r="AD9" t="s">
        <v>146</v>
      </c>
      <c r="AE9" t="s">
        <v>145</v>
      </c>
      <c r="AF9" t="s">
        <v>58</v>
      </c>
      <c r="AG9" t="s">
        <v>146</v>
      </c>
      <c r="AH9" t="s">
        <v>145</v>
      </c>
      <c r="AI9" t="s">
        <v>58</v>
      </c>
      <c r="AJ9" t="s">
        <v>146</v>
      </c>
      <c r="AK9" t="s">
        <v>145</v>
      </c>
      <c r="AL9" t="s">
        <v>58</v>
      </c>
      <c r="AM9">
        <v>1</v>
      </c>
      <c r="AP9" t="s">
        <v>58</v>
      </c>
      <c r="AS9">
        <v>1</v>
      </c>
      <c r="AY9" t="s">
        <v>146</v>
      </c>
      <c r="AZ9" t="s">
        <v>145</v>
      </c>
      <c r="BA9" t="s">
        <v>58</v>
      </c>
      <c r="BB9" t="s">
        <v>146</v>
      </c>
      <c r="BC9" t="s">
        <v>145</v>
      </c>
      <c r="BD9" t="s">
        <v>58</v>
      </c>
      <c r="BE9" t="s">
        <v>146</v>
      </c>
      <c r="BF9" t="s">
        <v>145</v>
      </c>
      <c r="BG9" t="s">
        <v>58</v>
      </c>
      <c r="BH9" t="s">
        <v>146</v>
      </c>
      <c r="BI9" t="s">
        <v>145</v>
      </c>
      <c r="BJ9" t="s">
        <v>58</v>
      </c>
      <c r="BK9">
        <v>1</v>
      </c>
      <c r="BN9" t="s">
        <v>58</v>
      </c>
      <c r="BQ9">
        <v>1</v>
      </c>
    </row>
    <row r="10" spans="3:69" ht="12.75">
      <c r="C10" t="s">
        <v>157</v>
      </c>
      <c r="D10" t="s">
        <v>157</v>
      </c>
      <c r="E10" t="s">
        <v>157</v>
      </c>
      <c r="F10" t="s">
        <v>157</v>
      </c>
      <c r="G10" t="s">
        <v>157</v>
      </c>
      <c r="H10" t="s">
        <v>157</v>
      </c>
      <c r="I10" t="s">
        <v>157</v>
      </c>
      <c r="J10" t="s">
        <v>157</v>
      </c>
      <c r="K10" t="s">
        <v>157</v>
      </c>
      <c r="L10" t="s">
        <v>157</v>
      </c>
      <c r="M10" t="s">
        <v>157</v>
      </c>
      <c r="N10" t="s">
        <v>157</v>
      </c>
      <c r="O10" t="s">
        <v>143</v>
      </c>
      <c r="R10" t="s">
        <v>143</v>
      </c>
      <c r="U10" t="s">
        <v>871</v>
      </c>
      <c r="AA10" t="s">
        <v>157</v>
      </c>
      <c r="AB10" t="s">
        <v>157</v>
      </c>
      <c r="AC10" t="s">
        <v>157</v>
      </c>
      <c r="AD10" t="s">
        <v>157</v>
      </c>
      <c r="AE10" t="s">
        <v>157</v>
      </c>
      <c r="AF10" t="s">
        <v>157</v>
      </c>
      <c r="AG10" t="s">
        <v>157</v>
      </c>
      <c r="AH10" t="s">
        <v>157</v>
      </c>
      <c r="AI10" t="s">
        <v>157</v>
      </c>
      <c r="AJ10" t="s">
        <v>157</v>
      </c>
      <c r="AK10" t="s">
        <v>157</v>
      </c>
      <c r="AL10" t="s">
        <v>157</v>
      </c>
      <c r="AM10" t="s">
        <v>143</v>
      </c>
      <c r="AP10" t="s">
        <v>143</v>
      </c>
      <c r="AS10" t="s">
        <v>871</v>
      </c>
      <c r="AY10" t="s">
        <v>157</v>
      </c>
      <c r="AZ10" t="s">
        <v>157</v>
      </c>
      <c r="BA10" t="s">
        <v>157</v>
      </c>
      <c r="BB10" t="s">
        <v>157</v>
      </c>
      <c r="BC10" t="s">
        <v>157</v>
      </c>
      <c r="BD10" t="s">
        <v>157</v>
      </c>
      <c r="BE10" t="s">
        <v>157</v>
      </c>
      <c r="BF10" t="s">
        <v>157</v>
      </c>
      <c r="BG10" t="s">
        <v>157</v>
      </c>
      <c r="BH10" t="s">
        <v>157</v>
      </c>
      <c r="BI10" t="s">
        <v>157</v>
      </c>
      <c r="BJ10" t="s">
        <v>157</v>
      </c>
      <c r="BK10" t="s">
        <v>143</v>
      </c>
      <c r="BN10" t="s">
        <v>143</v>
      </c>
      <c r="BQ10" t="s">
        <v>871</v>
      </c>
    </row>
    <row r="11" spans="3:72" ht="12.75">
      <c r="C11" t="s">
        <v>146</v>
      </c>
      <c r="D11" t="s">
        <v>145</v>
      </c>
      <c r="E11" t="s">
        <v>58</v>
      </c>
      <c r="F11" t="s">
        <v>146</v>
      </c>
      <c r="G11" t="s">
        <v>145</v>
      </c>
      <c r="H11" t="s">
        <v>58</v>
      </c>
      <c r="I11">
        <v>1</v>
      </c>
      <c r="L11" t="s">
        <v>58</v>
      </c>
      <c r="O11" t="s">
        <v>146</v>
      </c>
      <c r="P11" t="s">
        <v>145</v>
      </c>
      <c r="Q11" t="s">
        <v>58</v>
      </c>
      <c r="R11" t="s">
        <v>146</v>
      </c>
      <c r="S11" t="s">
        <v>145</v>
      </c>
      <c r="T11" t="s">
        <v>58</v>
      </c>
      <c r="U11">
        <v>1</v>
      </c>
      <c r="X11" t="s">
        <v>58</v>
      </c>
      <c r="AA11" t="s">
        <v>146</v>
      </c>
      <c r="AB11" t="s">
        <v>145</v>
      </c>
      <c r="AC11" t="s">
        <v>58</v>
      </c>
      <c r="AD11" t="s">
        <v>146</v>
      </c>
      <c r="AE11" t="s">
        <v>145</v>
      </c>
      <c r="AF11" t="s">
        <v>58</v>
      </c>
      <c r="AG11">
        <v>1</v>
      </c>
      <c r="AJ11" t="s">
        <v>58</v>
      </c>
      <c r="AM11" t="s">
        <v>146</v>
      </c>
      <c r="AN11" t="s">
        <v>145</v>
      </c>
      <c r="AO11" t="s">
        <v>58</v>
      </c>
      <c r="AP11" t="s">
        <v>146</v>
      </c>
      <c r="AQ11" t="s">
        <v>145</v>
      </c>
      <c r="AR11" t="s">
        <v>58</v>
      </c>
      <c r="AS11">
        <v>1</v>
      </c>
      <c r="AV11" t="s">
        <v>58</v>
      </c>
      <c r="AY11" t="s">
        <v>146</v>
      </c>
      <c r="AZ11" t="s">
        <v>145</v>
      </c>
      <c r="BA11" t="s">
        <v>58</v>
      </c>
      <c r="BB11" t="s">
        <v>146</v>
      </c>
      <c r="BC11" t="s">
        <v>145</v>
      </c>
      <c r="BD11" t="s">
        <v>58</v>
      </c>
      <c r="BE11">
        <v>1</v>
      </c>
      <c r="BH11" t="s">
        <v>58</v>
      </c>
      <c r="BK11" t="s">
        <v>146</v>
      </c>
      <c r="BL11" t="s">
        <v>145</v>
      </c>
      <c r="BM11" t="s">
        <v>58</v>
      </c>
      <c r="BN11" t="s">
        <v>146</v>
      </c>
      <c r="BO11" t="s">
        <v>145</v>
      </c>
      <c r="BP11" t="s">
        <v>58</v>
      </c>
      <c r="BQ11">
        <v>1</v>
      </c>
      <c r="BT11" t="s">
        <v>58</v>
      </c>
    </row>
    <row r="12" spans="3:72" ht="12.75">
      <c r="C12" t="s">
        <v>157</v>
      </c>
      <c r="D12" t="s">
        <v>157</v>
      </c>
      <c r="E12" t="s">
        <v>157</v>
      </c>
      <c r="F12" t="s">
        <v>157</v>
      </c>
      <c r="G12" t="s">
        <v>157</v>
      </c>
      <c r="H12" t="s">
        <v>157</v>
      </c>
      <c r="I12" t="s">
        <v>143</v>
      </c>
      <c r="L12" t="s">
        <v>143</v>
      </c>
      <c r="O12" t="s">
        <v>157</v>
      </c>
      <c r="P12" t="s">
        <v>157</v>
      </c>
      <c r="Q12" t="s">
        <v>157</v>
      </c>
      <c r="R12" t="s">
        <v>157</v>
      </c>
      <c r="S12" t="s">
        <v>157</v>
      </c>
      <c r="T12" t="s">
        <v>157</v>
      </c>
      <c r="U12" t="s">
        <v>143</v>
      </c>
      <c r="X12" t="s">
        <v>143</v>
      </c>
      <c r="AA12" t="s">
        <v>157</v>
      </c>
      <c r="AB12" t="s">
        <v>157</v>
      </c>
      <c r="AC12" t="s">
        <v>157</v>
      </c>
      <c r="AD12" t="s">
        <v>157</v>
      </c>
      <c r="AE12" t="s">
        <v>157</v>
      </c>
      <c r="AF12" t="s">
        <v>157</v>
      </c>
      <c r="AG12" t="s">
        <v>143</v>
      </c>
      <c r="AJ12" t="s">
        <v>143</v>
      </c>
      <c r="AM12" t="s">
        <v>157</v>
      </c>
      <c r="AN12" t="s">
        <v>157</v>
      </c>
      <c r="AO12" t="s">
        <v>157</v>
      </c>
      <c r="AP12" t="s">
        <v>157</v>
      </c>
      <c r="AQ12" t="s">
        <v>157</v>
      </c>
      <c r="AR12" t="s">
        <v>157</v>
      </c>
      <c r="AS12" t="s">
        <v>143</v>
      </c>
      <c r="AV12" t="s">
        <v>143</v>
      </c>
      <c r="AY12" t="s">
        <v>157</v>
      </c>
      <c r="AZ12" t="s">
        <v>157</v>
      </c>
      <c r="BA12" t="s">
        <v>157</v>
      </c>
      <c r="BB12" t="s">
        <v>157</v>
      </c>
      <c r="BC12" t="s">
        <v>157</v>
      </c>
      <c r="BD12" t="s">
        <v>157</v>
      </c>
      <c r="BE12" t="s">
        <v>143</v>
      </c>
      <c r="BH12" t="s">
        <v>143</v>
      </c>
      <c r="BK12" t="s">
        <v>157</v>
      </c>
      <c r="BL12" t="s">
        <v>157</v>
      </c>
      <c r="BM12" t="s">
        <v>157</v>
      </c>
      <c r="BN12" t="s">
        <v>157</v>
      </c>
      <c r="BO12" t="s">
        <v>157</v>
      </c>
      <c r="BP12" t="s">
        <v>157</v>
      </c>
      <c r="BQ12" t="s">
        <v>143</v>
      </c>
      <c r="BT12" t="s">
        <v>143</v>
      </c>
    </row>
    <row r="13" spans="3:74" ht="12.75">
      <c r="C13" t="s">
        <v>146</v>
      </c>
      <c r="D13" t="s">
        <v>145</v>
      </c>
      <c r="E13" t="s">
        <v>58</v>
      </c>
      <c r="F13" t="s">
        <v>146</v>
      </c>
      <c r="G13" t="s">
        <v>145</v>
      </c>
      <c r="H13" t="s">
        <v>58</v>
      </c>
      <c r="I13" t="s">
        <v>146</v>
      </c>
      <c r="J13" t="s">
        <v>145</v>
      </c>
      <c r="K13" t="s">
        <v>58</v>
      </c>
      <c r="L13" t="s">
        <v>146</v>
      </c>
      <c r="M13" t="s">
        <v>145</v>
      </c>
      <c r="N13" t="s">
        <v>58</v>
      </c>
      <c r="O13" t="s">
        <v>146</v>
      </c>
      <c r="P13" t="s">
        <v>145</v>
      </c>
      <c r="Q13" t="s">
        <v>58</v>
      </c>
      <c r="R13" t="s">
        <v>146</v>
      </c>
      <c r="S13" t="s">
        <v>145</v>
      </c>
      <c r="T13" t="s">
        <v>58</v>
      </c>
      <c r="U13" t="s">
        <v>146</v>
      </c>
      <c r="V13" t="s">
        <v>145</v>
      </c>
      <c r="W13" t="s">
        <v>58</v>
      </c>
      <c r="X13" t="s">
        <v>146</v>
      </c>
      <c r="Y13" t="s">
        <v>145</v>
      </c>
      <c r="Z13" t="s">
        <v>58</v>
      </c>
      <c r="AA13" t="s">
        <v>146</v>
      </c>
      <c r="AB13" t="s">
        <v>145</v>
      </c>
      <c r="AC13" t="s">
        <v>58</v>
      </c>
      <c r="AD13" t="s">
        <v>146</v>
      </c>
      <c r="AE13" t="s">
        <v>145</v>
      </c>
      <c r="AF13" t="s">
        <v>58</v>
      </c>
      <c r="AG13" t="s">
        <v>146</v>
      </c>
      <c r="AH13" t="s">
        <v>145</v>
      </c>
      <c r="AI13" t="s">
        <v>58</v>
      </c>
      <c r="AJ13" t="s">
        <v>146</v>
      </c>
      <c r="AK13" t="s">
        <v>145</v>
      </c>
      <c r="AL13" t="s">
        <v>58</v>
      </c>
      <c r="AM13" t="s">
        <v>146</v>
      </c>
      <c r="AN13" t="s">
        <v>145</v>
      </c>
      <c r="AO13" t="s">
        <v>58</v>
      </c>
      <c r="AP13" t="s">
        <v>146</v>
      </c>
      <c r="AQ13" t="s">
        <v>145</v>
      </c>
      <c r="AR13" t="s">
        <v>58</v>
      </c>
      <c r="AS13" t="s">
        <v>146</v>
      </c>
      <c r="AT13" t="s">
        <v>145</v>
      </c>
      <c r="AU13" t="s">
        <v>58</v>
      </c>
      <c r="AV13" t="s">
        <v>146</v>
      </c>
      <c r="AW13" t="s">
        <v>145</v>
      </c>
      <c r="AX13" t="s">
        <v>58</v>
      </c>
      <c r="AY13" t="s">
        <v>146</v>
      </c>
      <c r="AZ13" t="s">
        <v>145</v>
      </c>
      <c r="BA13" t="s">
        <v>58</v>
      </c>
      <c r="BB13" t="s">
        <v>146</v>
      </c>
      <c r="BC13" t="s">
        <v>145</v>
      </c>
      <c r="BD13" t="s">
        <v>58</v>
      </c>
      <c r="BE13" t="s">
        <v>146</v>
      </c>
      <c r="BF13" t="s">
        <v>145</v>
      </c>
      <c r="BG13" t="s">
        <v>58</v>
      </c>
      <c r="BH13" t="s">
        <v>146</v>
      </c>
      <c r="BI13" t="s">
        <v>145</v>
      </c>
      <c r="BJ13" t="s">
        <v>58</v>
      </c>
      <c r="BK13" t="s">
        <v>146</v>
      </c>
      <c r="BL13" t="s">
        <v>145</v>
      </c>
      <c r="BM13" t="s">
        <v>58</v>
      </c>
      <c r="BN13" t="s">
        <v>146</v>
      </c>
      <c r="BO13" t="s">
        <v>145</v>
      </c>
      <c r="BP13" t="s">
        <v>58</v>
      </c>
      <c r="BQ13" t="s">
        <v>146</v>
      </c>
      <c r="BR13" t="s">
        <v>145</v>
      </c>
      <c r="BS13" t="s">
        <v>58</v>
      </c>
      <c r="BT13" t="s">
        <v>146</v>
      </c>
      <c r="BU13" t="s">
        <v>145</v>
      </c>
      <c r="BV13" t="s">
        <v>58</v>
      </c>
    </row>
    <row r="14" spans="3:74" ht="12.75">
      <c r="C14" t="s">
        <v>157</v>
      </c>
      <c r="D14" t="s">
        <v>157</v>
      </c>
      <c r="E14" t="s">
        <v>157</v>
      </c>
      <c r="F14" t="s">
        <v>157</v>
      </c>
      <c r="G14" t="s">
        <v>157</v>
      </c>
      <c r="H14" t="s">
        <v>157</v>
      </c>
      <c r="I14" t="s">
        <v>157</v>
      </c>
      <c r="J14" t="s">
        <v>157</v>
      </c>
      <c r="K14" t="s">
        <v>157</v>
      </c>
      <c r="L14" t="s">
        <v>157</v>
      </c>
      <c r="M14" t="s">
        <v>157</v>
      </c>
      <c r="N14" t="s">
        <v>157</v>
      </c>
      <c r="O14" t="s">
        <v>157</v>
      </c>
      <c r="P14" t="s">
        <v>157</v>
      </c>
      <c r="Q14" t="s">
        <v>157</v>
      </c>
      <c r="R14" t="s">
        <v>157</v>
      </c>
      <c r="S14" t="s">
        <v>157</v>
      </c>
      <c r="T14" t="s">
        <v>157</v>
      </c>
      <c r="U14" t="s">
        <v>157</v>
      </c>
      <c r="V14" t="s">
        <v>157</v>
      </c>
      <c r="W14" t="s">
        <v>157</v>
      </c>
      <c r="X14" t="s">
        <v>157</v>
      </c>
      <c r="Y14" t="s">
        <v>157</v>
      </c>
      <c r="Z14" t="s">
        <v>157</v>
      </c>
      <c r="AA14" t="s">
        <v>157</v>
      </c>
      <c r="AB14" t="s">
        <v>157</v>
      </c>
      <c r="AC14" t="s">
        <v>157</v>
      </c>
      <c r="AD14" t="s">
        <v>157</v>
      </c>
      <c r="AE14" t="s">
        <v>157</v>
      </c>
      <c r="AF14" t="s">
        <v>157</v>
      </c>
      <c r="AG14" t="s">
        <v>157</v>
      </c>
      <c r="AH14" t="s">
        <v>157</v>
      </c>
      <c r="AI14" t="s">
        <v>157</v>
      </c>
      <c r="AJ14" t="s">
        <v>157</v>
      </c>
      <c r="AK14" t="s">
        <v>157</v>
      </c>
      <c r="AL14" t="s">
        <v>157</v>
      </c>
      <c r="AM14" t="s">
        <v>157</v>
      </c>
      <c r="AN14" t="s">
        <v>157</v>
      </c>
      <c r="AO14" t="s">
        <v>157</v>
      </c>
      <c r="AP14" t="s">
        <v>157</v>
      </c>
      <c r="AQ14" t="s">
        <v>157</v>
      </c>
      <c r="AR14" t="s">
        <v>157</v>
      </c>
      <c r="AS14" t="s">
        <v>157</v>
      </c>
      <c r="AT14" t="s">
        <v>157</v>
      </c>
      <c r="AU14" t="s">
        <v>157</v>
      </c>
      <c r="AV14" t="s">
        <v>157</v>
      </c>
      <c r="AW14" t="s">
        <v>157</v>
      </c>
      <c r="AX14" t="s">
        <v>157</v>
      </c>
      <c r="AY14" t="s">
        <v>157</v>
      </c>
      <c r="AZ14" t="s">
        <v>157</v>
      </c>
      <c r="BA14" t="s">
        <v>157</v>
      </c>
      <c r="BB14" t="s">
        <v>157</v>
      </c>
      <c r="BC14" t="s">
        <v>157</v>
      </c>
      <c r="BD14" t="s">
        <v>157</v>
      </c>
      <c r="BE14" t="s">
        <v>157</v>
      </c>
      <c r="BF14" t="s">
        <v>157</v>
      </c>
      <c r="BG14" t="s">
        <v>157</v>
      </c>
      <c r="BH14" t="s">
        <v>157</v>
      </c>
      <c r="BI14" t="s">
        <v>157</v>
      </c>
      <c r="BJ14" t="s">
        <v>157</v>
      </c>
      <c r="BK14" t="s">
        <v>157</v>
      </c>
      <c r="BL14" t="s">
        <v>157</v>
      </c>
      <c r="BM14" t="s">
        <v>157</v>
      </c>
      <c r="BN14" t="s">
        <v>157</v>
      </c>
      <c r="BO14" t="s">
        <v>157</v>
      </c>
      <c r="BP14" t="s">
        <v>157</v>
      </c>
      <c r="BQ14" t="s">
        <v>157</v>
      </c>
      <c r="BR14" t="s">
        <v>157</v>
      </c>
      <c r="BS14" t="s">
        <v>157</v>
      </c>
      <c r="BT14" t="s">
        <v>157</v>
      </c>
      <c r="BU14" t="s">
        <v>157</v>
      </c>
      <c r="BV14" t="s">
        <v>157</v>
      </c>
    </row>
    <row r="15" spans="1:74" ht="12.75">
      <c r="A15" t="s">
        <v>729</v>
      </c>
      <c r="B15" t="s">
        <v>32</v>
      </c>
      <c r="C15">
        <v>93</v>
      </c>
      <c r="D15">
        <v>90</v>
      </c>
      <c r="E15">
        <v>92</v>
      </c>
      <c r="F15">
        <v>33124</v>
      </c>
      <c r="G15">
        <v>25396</v>
      </c>
      <c r="H15">
        <v>58520</v>
      </c>
      <c r="I15">
        <v>87</v>
      </c>
      <c r="J15">
        <v>91</v>
      </c>
      <c r="K15">
        <v>89</v>
      </c>
      <c r="L15">
        <v>33141</v>
      </c>
      <c r="M15">
        <v>25406</v>
      </c>
      <c r="N15">
        <v>58547</v>
      </c>
      <c r="O15">
        <v>85</v>
      </c>
      <c r="P15">
        <v>86</v>
      </c>
      <c r="Q15">
        <v>85</v>
      </c>
      <c r="R15">
        <v>33122</v>
      </c>
      <c r="S15">
        <v>25393</v>
      </c>
      <c r="T15">
        <v>58515</v>
      </c>
      <c r="U15">
        <v>81</v>
      </c>
      <c r="V15">
        <v>79</v>
      </c>
      <c r="W15">
        <v>80</v>
      </c>
      <c r="X15">
        <v>33122</v>
      </c>
      <c r="Y15">
        <v>25393</v>
      </c>
      <c r="Z15">
        <v>58515</v>
      </c>
      <c r="AA15">
        <v>97</v>
      </c>
      <c r="AB15">
        <v>95</v>
      </c>
      <c r="AC15">
        <v>96</v>
      </c>
      <c r="AD15">
        <v>182148</v>
      </c>
      <c r="AE15">
        <v>164910</v>
      </c>
      <c r="AF15">
        <v>347058</v>
      </c>
      <c r="AG15">
        <v>93</v>
      </c>
      <c r="AH15">
        <v>96</v>
      </c>
      <c r="AI15">
        <v>94</v>
      </c>
      <c r="AJ15">
        <v>182188</v>
      </c>
      <c r="AK15">
        <v>164943</v>
      </c>
      <c r="AL15">
        <v>347131</v>
      </c>
      <c r="AM15">
        <v>92</v>
      </c>
      <c r="AN15">
        <v>93</v>
      </c>
      <c r="AO15">
        <v>92</v>
      </c>
      <c r="AP15">
        <v>182133</v>
      </c>
      <c r="AQ15">
        <v>164889</v>
      </c>
      <c r="AR15">
        <v>347022</v>
      </c>
      <c r="AS15">
        <v>90</v>
      </c>
      <c r="AT15">
        <v>88</v>
      </c>
      <c r="AU15">
        <v>89</v>
      </c>
      <c r="AV15">
        <v>182133</v>
      </c>
      <c r="AW15">
        <v>164889</v>
      </c>
      <c r="AX15">
        <v>347022</v>
      </c>
      <c r="AY15">
        <v>96</v>
      </c>
      <c r="AZ15">
        <v>94</v>
      </c>
      <c r="BA15">
        <v>95</v>
      </c>
      <c r="BB15">
        <v>215272</v>
      </c>
      <c r="BC15">
        <v>190306</v>
      </c>
      <c r="BD15">
        <v>405578</v>
      </c>
      <c r="BE15">
        <v>92</v>
      </c>
      <c r="BF15">
        <v>95</v>
      </c>
      <c r="BG15">
        <v>94</v>
      </c>
      <c r="BH15">
        <v>215329</v>
      </c>
      <c r="BI15">
        <v>190349</v>
      </c>
      <c r="BJ15">
        <v>405678</v>
      </c>
      <c r="BK15">
        <v>91</v>
      </c>
      <c r="BL15">
        <v>92</v>
      </c>
      <c r="BM15">
        <v>91</v>
      </c>
      <c r="BN15">
        <v>215255</v>
      </c>
      <c r="BO15">
        <v>190282</v>
      </c>
      <c r="BP15">
        <v>405537</v>
      </c>
      <c r="BQ15">
        <v>89</v>
      </c>
      <c r="BR15">
        <v>87</v>
      </c>
      <c r="BS15">
        <v>88</v>
      </c>
      <c r="BT15">
        <v>215255</v>
      </c>
      <c r="BU15">
        <v>190282</v>
      </c>
      <c r="BV15">
        <v>405537</v>
      </c>
    </row>
    <row r="16" spans="2:74" ht="12.75">
      <c r="B16" t="s">
        <v>83</v>
      </c>
      <c r="C16">
        <v>49</v>
      </c>
      <c r="D16">
        <v>46</v>
      </c>
      <c r="E16">
        <v>48</v>
      </c>
      <c r="F16">
        <v>15133</v>
      </c>
      <c r="G16">
        <v>24221</v>
      </c>
      <c r="H16">
        <v>39354</v>
      </c>
      <c r="I16">
        <v>41</v>
      </c>
      <c r="J16">
        <v>53</v>
      </c>
      <c r="K16">
        <v>49</v>
      </c>
      <c r="L16">
        <v>15162</v>
      </c>
      <c r="M16">
        <v>24284</v>
      </c>
      <c r="N16">
        <v>39446</v>
      </c>
      <c r="O16">
        <v>34</v>
      </c>
      <c r="P16">
        <v>39</v>
      </c>
      <c r="Q16">
        <v>37</v>
      </c>
      <c r="R16">
        <v>15132</v>
      </c>
      <c r="S16">
        <v>24212</v>
      </c>
      <c r="T16">
        <v>39344</v>
      </c>
      <c r="U16">
        <v>27</v>
      </c>
      <c r="V16">
        <v>28</v>
      </c>
      <c r="W16">
        <v>28</v>
      </c>
      <c r="X16">
        <v>15132</v>
      </c>
      <c r="Y16">
        <v>24212</v>
      </c>
      <c r="Z16">
        <v>39344</v>
      </c>
      <c r="AA16">
        <v>60</v>
      </c>
      <c r="AB16">
        <v>56</v>
      </c>
      <c r="AC16">
        <v>57</v>
      </c>
      <c r="AD16">
        <v>31507</v>
      </c>
      <c r="AE16">
        <v>58826</v>
      </c>
      <c r="AF16">
        <v>90333</v>
      </c>
      <c r="AG16">
        <v>49</v>
      </c>
      <c r="AH16">
        <v>62</v>
      </c>
      <c r="AI16">
        <v>58</v>
      </c>
      <c r="AJ16">
        <v>31557</v>
      </c>
      <c r="AK16">
        <v>58899</v>
      </c>
      <c r="AL16">
        <v>90456</v>
      </c>
      <c r="AM16">
        <v>42</v>
      </c>
      <c r="AN16">
        <v>47</v>
      </c>
      <c r="AO16">
        <v>45</v>
      </c>
      <c r="AP16">
        <v>31505</v>
      </c>
      <c r="AQ16">
        <v>58821</v>
      </c>
      <c r="AR16">
        <v>90326</v>
      </c>
      <c r="AS16">
        <v>35</v>
      </c>
      <c r="AT16">
        <v>36</v>
      </c>
      <c r="AU16">
        <v>36</v>
      </c>
      <c r="AV16">
        <v>31505</v>
      </c>
      <c r="AW16">
        <v>58821</v>
      </c>
      <c r="AX16">
        <v>90326</v>
      </c>
      <c r="AY16">
        <v>57</v>
      </c>
      <c r="AZ16">
        <v>53</v>
      </c>
      <c r="BA16">
        <v>54</v>
      </c>
      <c r="BB16">
        <v>46640</v>
      </c>
      <c r="BC16">
        <v>83047</v>
      </c>
      <c r="BD16">
        <v>129687</v>
      </c>
      <c r="BE16">
        <v>47</v>
      </c>
      <c r="BF16">
        <v>60</v>
      </c>
      <c r="BG16">
        <v>55</v>
      </c>
      <c r="BH16">
        <v>46719</v>
      </c>
      <c r="BI16">
        <v>83183</v>
      </c>
      <c r="BJ16">
        <v>129902</v>
      </c>
      <c r="BK16">
        <v>39</v>
      </c>
      <c r="BL16">
        <v>45</v>
      </c>
      <c r="BM16">
        <v>43</v>
      </c>
      <c r="BN16">
        <v>46637</v>
      </c>
      <c r="BO16">
        <v>83033</v>
      </c>
      <c r="BP16">
        <v>129670</v>
      </c>
      <c r="BQ16">
        <v>33</v>
      </c>
      <c r="BR16">
        <v>34</v>
      </c>
      <c r="BS16">
        <v>33</v>
      </c>
      <c r="BT16">
        <v>46637</v>
      </c>
      <c r="BU16">
        <v>83033</v>
      </c>
      <c r="BV16">
        <v>129670</v>
      </c>
    </row>
    <row r="17" spans="2:74" ht="12.75">
      <c r="B17" t="s">
        <v>33</v>
      </c>
      <c r="C17">
        <v>53</v>
      </c>
      <c r="D17">
        <v>52</v>
      </c>
      <c r="E17">
        <v>53</v>
      </c>
      <c r="F17">
        <v>13634</v>
      </c>
      <c r="G17">
        <v>20111</v>
      </c>
      <c r="H17">
        <v>33745</v>
      </c>
      <c r="I17">
        <v>45</v>
      </c>
      <c r="J17">
        <v>60</v>
      </c>
      <c r="K17">
        <v>54</v>
      </c>
      <c r="L17">
        <v>13646</v>
      </c>
      <c r="M17">
        <v>20125</v>
      </c>
      <c r="N17">
        <v>33771</v>
      </c>
      <c r="O17">
        <v>36</v>
      </c>
      <c r="P17">
        <v>44</v>
      </c>
      <c r="Q17">
        <v>41</v>
      </c>
      <c r="R17">
        <v>13633</v>
      </c>
      <c r="S17">
        <v>20103</v>
      </c>
      <c r="T17">
        <v>33736</v>
      </c>
      <c r="U17">
        <v>29</v>
      </c>
      <c r="V17">
        <v>32</v>
      </c>
      <c r="W17">
        <v>31</v>
      </c>
      <c r="X17">
        <v>13633</v>
      </c>
      <c r="Y17">
        <v>20103</v>
      </c>
      <c r="Z17">
        <v>33736</v>
      </c>
      <c r="AA17">
        <v>64</v>
      </c>
      <c r="AB17">
        <v>60</v>
      </c>
      <c r="AC17">
        <v>62</v>
      </c>
      <c r="AD17">
        <v>28564</v>
      </c>
      <c r="AE17">
        <v>50578</v>
      </c>
      <c r="AF17">
        <v>79142</v>
      </c>
      <c r="AG17">
        <v>53</v>
      </c>
      <c r="AH17">
        <v>68</v>
      </c>
      <c r="AI17">
        <v>62</v>
      </c>
      <c r="AJ17">
        <v>28581</v>
      </c>
      <c r="AK17">
        <v>50602</v>
      </c>
      <c r="AL17">
        <v>79183</v>
      </c>
      <c r="AM17">
        <v>45</v>
      </c>
      <c r="AN17">
        <v>51</v>
      </c>
      <c r="AO17">
        <v>49</v>
      </c>
      <c r="AP17">
        <v>28562</v>
      </c>
      <c r="AQ17">
        <v>50575</v>
      </c>
      <c r="AR17">
        <v>79137</v>
      </c>
      <c r="AS17">
        <v>38</v>
      </c>
      <c r="AT17">
        <v>39</v>
      </c>
      <c r="AU17">
        <v>39</v>
      </c>
      <c r="AV17">
        <v>28562</v>
      </c>
      <c r="AW17">
        <v>50575</v>
      </c>
      <c r="AX17">
        <v>79137</v>
      </c>
      <c r="AY17">
        <v>61</v>
      </c>
      <c r="AZ17">
        <v>58</v>
      </c>
      <c r="BA17">
        <v>59</v>
      </c>
      <c r="BB17">
        <v>42198</v>
      </c>
      <c r="BC17">
        <v>70689</v>
      </c>
      <c r="BD17">
        <v>112887</v>
      </c>
      <c r="BE17">
        <v>50</v>
      </c>
      <c r="BF17">
        <v>66</v>
      </c>
      <c r="BG17">
        <v>60</v>
      </c>
      <c r="BH17">
        <v>42227</v>
      </c>
      <c r="BI17">
        <v>70727</v>
      </c>
      <c r="BJ17">
        <v>112954</v>
      </c>
      <c r="BK17">
        <v>42</v>
      </c>
      <c r="BL17">
        <v>49</v>
      </c>
      <c r="BM17">
        <v>47</v>
      </c>
      <c r="BN17">
        <v>42195</v>
      </c>
      <c r="BO17">
        <v>70678</v>
      </c>
      <c r="BP17">
        <v>112873</v>
      </c>
      <c r="BQ17">
        <v>35</v>
      </c>
      <c r="BR17">
        <v>37</v>
      </c>
      <c r="BS17">
        <v>36</v>
      </c>
      <c r="BT17">
        <v>42195</v>
      </c>
      <c r="BU17">
        <v>70678</v>
      </c>
      <c r="BV17">
        <v>112873</v>
      </c>
    </row>
    <row r="18" spans="2:74" ht="12.75">
      <c r="B18" t="s">
        <v>111</v>
      </c>
      <c r="C18">
        <v>60</v>
      </c>
      <c r="D18">
        <v>60</v>
      </c>
      <c r="E18">
        <v>60</v>
      </c>
      <c r="F18">
        <v>8886</v>
      </c>
      <c r="G18">
        <v>11075</v>
      </c>
      <c r="H18">
        <v>19961</v>
      </c>
      <c r="I18">
        <v>50</v>
      </c>
      <c r="J18">
        <v>67</v>
      </c>
      <c r="K18">
        <v>59</v>
      </c>
      <c r="L18">
        <v>8894</v>
      </c>
      <c r="M18">
        <v>11079</v>
      </c>
      <c r="N18">
        <v>19973</v>
      </c>
      <c r="O18">
        <v>41</v>
      </c>
      <c r="P18">
        <v>50</v>
      </c>
      <c r="Q18">
        <v>46</v>
      </c>
      <c r="R18">
        <v>8885</v>
      </c>
      <c r="S18">
        <v>11071</v>
      </c>
      <c r="T18">
        <v>19956</v>
      </c>
      <c r="U18">
        <v>33</v>
      </c>
      <c r="V18">
        <v>38</v>
      </c>
      <c r="W18">
        <v>36</v>
      </c>
      <c r="X18">
        <v>8885</v>
      </c>
      <c r="Y18">
        <v>11071</v>
      </c>
      <c r="Z18">
        <v>19956</v>
      </c>
      <c r="AA18">
        <v>70</v>
      </c>
      <c r="AB18">
        <v>66</v>
      </c>
      <c r="AC18">
        <v>67</v>
      </c>
      <c r="AD18">
        <v>19717</v>
      </c>
      <c r="AE18">
        <v>30597</v>
      </c>
      <c r="AF18">
        <v>50314</v>
      </c>
      <c r="AG18">
        <v>57</v>
      </c>
      <c r="AH18">
        <v>73</v>
      </c>
      <c r="AI18">
        <v>67</v>
      </c>
      <c r="AJ18">
        <v>19725</v>
      </c>
      <c r="AK18">
        <v>30608</v>
      </c>
      <c r="AL18">
        <v>50333</v>
      </c>
      <c r="AM18">
        <v>49</v>
      </c>
      <c r="AN18">
        <v>57</v>
      </c>
      <c r="AO18">
        <v>54</v>
      </c>
      <c r="AP18">
        <v>19716</v>
      </c>
      <c r="AQ18">
        <v>30595</v>
      </c>
      <c r="AR18">
        <v>50311</v>
      </c>
      <c r="AS18">
        <v>42</v>
      </c>
      <c r="AT18">
        <v>43</v>
      </c>
      <c r="AU18">
        <v>43</v>
      </c>
      <c r="AV18">
        <v>19716</v>
      </c>
      <c r="AW18">
        <v>30595</v>
      </c>
      <c r="AX18">
        <v>50311</v>
      </c>
      <c r="AY18">
        <v>67</v>
      </c>
      <c r="AZ18">
        <v>64</v>
      </c>
      <c r="BA18">
        <v>65</v>
      </c>
      <c r="BB18">
        <v>28603</v>
      </c>
      <c r="BC18">
        <v>41672</v>
      </c>
      <c r="BD18">
        <v>70275</v>
      </c>
      <c r="BE18">
        <v>55</v>
      </c>
      <c r="BF18">
        <v>71</v>
      </c>
      <c r="BG18">
        <v>64</v>
      </c>
      <c r="BH18">
        <v>28619</v>
      </c>
      <c r="BI18">
        <v>41687</v>
      </c>
      <c r="BJ18">
        <v>70306</v>
      </c>
      <c r="BK18">
        <v>47</v>
      </c>
      <c r="BL18">
        <v>55</v>
      </c>
      <c r="BM18">
        <v>52</v>
      </c>
      <c r="BN18">
        <v>28601</v>
      </c>
      <c r="BO18">
        <v>41666</v>
      </c>
      <c r="BP18">
        <v>70267</v>
      </c>
      <c r="BQ18">
        <v>39</v>
      </c>
      <c r="BR18">
        <v>42</v>
      </c>
      <c r="BS18">
        <v>41</v>
      </c>
      <c r="BT18">
        <v>28601</v>
      </c>
      <c r="BU18">
        <v>41666</v>
      </c>
      <c r="BV18">
        <v>70267</v>
      </c>
    </row>
    <row r="19" spans="2:74" ht="12.75">
      <c r="B19" t="s">
        <v>112</v>
      </c>
      <c r="C19">
        <v>40</v>
      </c>
      <c r="D19">
        <v>43</v>
      </c>
      <c r="E19">
        <v>42</v>
      </c>
      <c r="F19">
        <v>4748</v>
      </c>
      <c r="G19">
        <v>9036</v>
      </c>
      <c r="H19">
        <v>13784</v>
      </c>
      <c r="I19">
        <v>35</v>
      </c>
      <c r="J19">
        <v>52</v>
      </c>
      <c r="K19">
        <v>46</v>
      </c>
      <c r="L19">
        <v>4752</v>
      </c>
      <c r="M19">
        <v>9046</v>
      </c>
      <c r="N19">
        <v>13798</v>
      </c>
      <c r="O19">
        <v>27</v>
      </c>
      <c r="P19">
        <v>35</v>
      </c>
      <c r="Q19">
        <v>32</v>
      </c>
      <c r="R19">
        <v>4748</v>
      </c>
      <c r="S19">
        <v>9032</v>
      </c>
      <c r="T19">
        <v>13780</v>
      </c>
      <c r="U19">
        <v>21</v>
      </c>
      <c r="V19">
        <v>24</v>
      </c>
      <c r="W19">
        <v>23</v>
      </c>
      <c r="X19">
        <v>4748</v>
      </c>
      <c r="Y19">
        <v>9032</v>
      </c>
      <c r="Z19">
        <v>13780</v>
      </c>
      <c r="AA19">
        <v>52</v>
      </c>
      <c r="AB19">
        <v>52</v>
      </c>
      <c r="AC19">
        <v>52</v>
      </c>
      <c r="AD19">
        <v>8847</v>
      </c>
      <c r="AE19">
        <v>19981</v>
      </c>
      <c r="AF19">
        <v>28828</v>
      </c>
      <c r="AG19">
        <v>44</v>
      </c>
      <c r="AH19">
        <v>60</v>
      </c>
      <c r="AI19">
        <v>55</v>
      </c>
      <c r="AJ19">
        <v>8856</v>
      </c>
      <c r="AK19">
        <v>19994</v>
      </c>
      <c r="AL19">
        <v>28850</v>
      </c>
      <c r="AM19">
        <v>36</v>
      </c>
      <c r="AN19">
        <v>43</v>
      </c>
      <c r="AO19">
        <v>41</v>
      </c>
      <c r="AP19">
        <v>8846</v>
      </c>
      <c r="AQ19">
        <v>19980</v>
      </c>
      <c r="AR19">
        <v>28826</v>
      </c>
      <c r="AS19">
        <v>30</v>
      </c>
      <c r="AT19">
        <v>33</v>
      </c>
      <c r="AU19">
        <v>32</v>
      </c>
      <c r="AV19">
        <v>8846</v>
      </c>
      <c r="AW19">
        <v>19980</v>
      </c>
      <c r="AX19">
        <v>28826</v>
      </c>
      <c r="AY19">
        <v>48</v>
      </c>
      <c r="AZ19">
        <v>49</v>
      </c>
      <c r="BA19">
        <v>49</v>
      </c>
      <c r="BB19">
        <v>13595</v>
      </c>
      <c r="BC19">
        <v>29017</v>
      </c>
      <c r="BD19">
        <v>42612</v>
      </c>
      <c r="BE19">
        <v>41</v>
      </c>
      <c r="BF19">
        <v>57</v>
      </c>
      <c r="BG19">
        <v>52</v>
      </c>
      <c r="BH19">
        <v>13608</v>
      </c>
      <c r="BI19">
        <v>29040</v>
      </c>
      <c r="BJ19">
        <v>42648</v>
      </c>
      <c r="BK19">
        <v>33</v>
      </c>
      <c r="BL19">
        <v>41</v>
      </c>
      <c r="BM19">
        <v>38</v>
      </c>
      <c r="BN19">
        <v>13594</v>
      </c>
      <c r="BO19">
        <v>29012</v>
      </c>
      <c r="BP19">
        <v>42606</v>
      </c>
      <c r="BQ19">
        <v>27</v>
      </c>
      <c r="BR19">
        <v>30</v>
      </c>
      <c r="BS19">
        <v>29</v>
      </c>
      <c r="BT19">
        <v>13594</v>
      </c>
      <c r="BU19">
        <v>29012</v>
      </c>
      <c r="BV19">
        <v>42606</v>
      </c>
    </row>
    <row r="20" spans="2:74" ht="12.75">
      <c r="B20" t="s">
        <v>34</v>
      </c>
      <c r="C20">
        <v>15</v>
      </c>
      <c r="D20">
        <v>18</v>
      </c>
      <c r="E20">
        <v>17</v>
      </c>
      <c r="F20">
        <v>1499</v>
      </c>
      <c r="G20">
        <v>4110</v>
      </c>
      <c r="H20">
        <v>5609</v>
      </c>
      <c r="I20">
        <v>11</v>
      </c>
      <c r="J20">
        <v>21</v>
      </c>
      <c r="K20">
        <v>18</v>
      </c>
      <c r="L20">
        <v>1516</v>
      </c>
      <c r="M20">
        <v>4159</v>
      </c>
      <c r="N20">
        <v>5675</v>
      </c>
      <c r="O20">
        <v>9</v>
      </c>
      <c r="P20">
        <v>14</v>
      </c>
      <c r="Q20">
        <v>13</v>
      </c>
      <c r="R20">
        <v>1499</v>
      </c>
      <c r="S20">
        <v>4109</v>
      </c>
      <c r="T20">
        <v>5608</v>
      </c>
      <c r="U20">
        <v>7</v>
      </c>
      <c r="V20">
        <v>10</v>
      </c>
      <c r="W20">
        <v>9</v>
      </c>
      <c r="X20">
        <v>1499</v>
      </c>
      <c r="Y20">
        <v>4109</v>
      </c>
      <c r="Z20">
        <v>5608</v>
      </c>
      <c r="AA20">
        <v>20</v>
      </c>
      <c r="AB20">
        <v>27</v>
      </c>
      <c r="AC20">
        <v>25</v>
      </c>
      <c r="AD20">
        <v>2943</v>
      </c>
      <c r="AE20">
        <v>8248</v>
      </c>
      <c r="AF20">
        <v>11191</v>
      </c>
      <c r="AG20">
        <v>16</v>
      </c>
      <c r="AH20">
        <v>29</v>
      </c>
      <c r="AI20">
        <v>25</v>
      </c>
      <c r="AJ20">
        <v>2976</v>
      </c>
      <c r="AK20">
        <v>8297</v>
      </c>
      <c r="AL20">
        <v>11273</v>
      </c>
      <c r="AM20">
        <v>13</v>
      </c>
      <c r="AN20">
        <v>21</v>
      </c>
      <c r="AO20">
        <v>19</v>
      </c>
      <c r="AP20">
        <v>2943</v>
      </c>
      <c r="AQ20">
        <v>8246</v>
      </c>
      <c r="AR20">
        <v>11189</v>
      </c>
      <c r="AS20">
        <v>11</v>
      </c>
      <c r="AT20">
        <v>16</v>
      </c>
      <c r="AU20">
        <v>15</v>
      </c>
      <c r="AV20">
        <v>2943</v>
      </c>
      <c r="AW20">
        <v>8246</v>
      </c>
      <c r="AX20">
        <v>11189</v>
      </c>
      <c r="AY20">
        <v>18</v>
      </c>
      <c r="AZ20">
        <v>24</v>
      </c>
      <c r="BA20">
        <v>22</v>
      </c>
      <c r="BB20">
        <v>4442</v>
      </c>
      <c r="BC20">
        <v>12358</v>
      </c>
      <c r="BD20">
        <v>16800</v>
      </c>
      <c r="BE20">
        <v>14</v>
      </c>
      <c r="BF20">
        <v>26</v>
      </c>
      <c r="BG20">
        <v>23</v>
      </c>
      <c r="BH20">
        <v>4492</v>
      </c>
      <c r="BI20">
        <v>12456</v>
      </c>
      <c r="BJ20">
        <v>16948</v>
      </c>
      <c r="BK20">
        <v>12</v>
      </c>
      <c r="BL20">
        <v>19</v>
      </c>
      <c r="BM20">
        <v>17</v>
      </c>
      <c r="BN20">
        <v>4442</v>
      </c>
      <c r="BO20">
        <v>12355</v>
      </c>
      <c r="BP20">
        <v>16797</v>
      </c>
      <c r="BQ20">
        <v>10</v>
      </c>
      <c r="BR20">
        <v>14</v>
      </c>
      <c r="BS20">
        <v>13</v>
      </c>
      <c r="BT20">
        <v>4442</v>
      </c>
      <c r="BU20">
        <v>12355</v>
      </c>
      <c r="BV20">
        <v>16797</v>
      </c>
    </row>
    <row r="22" spans="2:74" ht="12.75">
      <c r="B22" s="88" t="s">
        <v>867</v>
      </c>
      <c r="C22">
        <v>80</v>
      </c>
      <c r="D22">
        <v>69</v>
      </c>
      <c r="E22">
        <v>74</v>
      </c>
      <c r="F22">
        <v>48257</v>
      </c>
      <c r="G22">
        <v>49617</v>
      </c>
      <c r="H22">
        <v>97874</v>
      </c>
      <c r="I22">
        <v>73</v>
      </c>
      <c r="J22">
        <v>73</v>
      </c>
      <c r="K22">
        <v>73</v>
      </c>
      <c r="L22">
        <v>48303</v>
      </c>
      <c r="M22">
        <v>49690</v>
      </c>
      <c r="N22">
        <v>97993</v>
      </c>
      <c r="O22">
        <v>69</v>
      </c>
      <c r="P22">
        <v>63</v>
      </c>
      <c r="Q22">
        <v>66</v>
      </c>
      <c r="R22">
        <v>48254</v>
      </c>
      <c r="S22">
        <v>49605</v>
      </c>
      <c r="T22">
        <v>97859</v>
      </c>
      <c r="U22">
        <v>64</v>
      </c>
      <c r="V22">
        <v>54</v>
      </c>
      <c r="W22">
        <v>59</v>
      </c>
      <c r="X22">
        <v>48254</v>
      </c>
      <c r="Y22">
        <v>49605</v>
      </c>
      <c r="Z22">
        <v>97859</v>
      </c>
      <c r="AA22">
        <v>91</v>
      </c>
      <c r="AB22">
        <v>84</v>
      </c>
      <c r="AC22">
        <v>88</v>
      </c>
      <c r="AD22">
        <v>214235</v>
      </c>
      <c r="AE22">
        <v>224414</v>
      </c>
      <c r="AF22">
        <v>438649</v>
      </c>
      <c r="AG22">
        <v>87</v>
      </c>
      <c r="AH22">
        <v>87</v>
      </c>
      <c r="AI22">
        <v>87</v>
      </c>
      <c r="AJ22">
        <v>214330</v>
      </c>
      <c r="AK22">
        <v>224533</v>
      </c>
      <c r="AL22">
        <v>438863</v>
      </c>
      <c r="AM22">
        <v>85</v>
      </c>
      <c r="AN22">
        <v>81</v>
      </c>
      <c r="AO22">
        <v>82</v>
      </c>
      <c r="AP22">
        <v>214217</v>
      </c>
      <c r="AQ22">
        <v>224388</v>
      </c>
      <c r="AR22">
        <v>438605</v>
      </c>
      <c r="AS22">
        <v>82</v>
      </c>
      <c r="AT22">
        <v>74</v>
      </c>
      <c r="AU22">
        <v>78</v>
      </c>
      <c r="AV22">
        <v>214217</v>
      </c>
      <c r="AW22">
        <v>224388</v>
      </c>
      <c r="AX22">
        <v>438605</v>
      </c>
      <c r="AY22">
        <v>89</v>
      </c>
      <c r="AZ22">
        <v>82</v>
      </c>
      <c r="BA22">
        <v>85</v>
      </c>
      <c r="BB22">
        <v>262492</v>
      </c>
      <c r="BC22">
        <v>274031</v>
      </c>
      <c r="BD22">
        <v>536523</v>
      </c>
      <c r="BE22">
        <v>84</v>
      </c>
      <c r="BF22">
        <v>84</v>
      </c>
      <c r="BG22">
        <v>84</v>
      </c>
      <c r="BH22">
        <v>262633</v>
      </c>
      <c r="BI22">
        <v>274223</v>
      </c>
      <c r="BJ22">
        <v>536856</v>
      </c>
      <c r="BK22">
        <v>82</v>
      </c>
      <c r="BL22">
        <v>77</v>
      </c>
      <c r="BM22">
        <v>79</v>
      </c>
      <c r="BN22">
        <v>262471</v>
      </c>
      <c r="BO22">
        <v>273993</v>
      </c>
      <c r="BP22">
        <v>536464</v>
      </c>
      <c r="BQ22">
        <v>79</v>
      </c>
      <c r="BR22">
        <v>71</v>
      </c>
      <c r="BS22">
        <v>74</v>
      </c>
      <c r="BT22">
        <v>262471</v>
      </c>
      <c r="BU22">
        <v>273993</v>
      </c>
      <c r="BV22">
        <v>536464</v>
      </c>
    </row>
    <row r="31" ht="12.75">
      <c r="C31" t="s">
        <v>695</v>
      </c>
    </row>
    <row r="32" spans="3:51" ht="12.75">
      <c r="C32" t="s">
        <v>865</v>
      </c>
      <c r="AA32" t="s">
        <v>885</v>
      </c>
      <c r="AY32" t="s">
        <v>58</v>
      </c>
    </row>
    <row r="33" spans="3:57" ht="12.75">
      <c r="C33" t="s">
        <v>887</v>
      </c>
      <c r="I33" t="s">
        <v>887</v>
      </c>
      <c r="AA33" t="s">
        <v>887</v>
      </c>
      <c r="AG33" t="s">
        <v>887</v>
      </c>
      <c r="AY33" t="s">
        <v>887</v>
      </c>
      <c r="BE33" t="s">
        <v>887</v>
      </c>
    </row>
    <row r="34" spans="3:57" ht="12.75">
      <c r="C34">
        <v>1</v>
      </c>
      <c r="I34">
        <v>1</v>
      </c>
      <c r="AA34">
        <v>1</v>
      </c>
      <c r="AG34">
        <v>1</v>
      </c>
      <c r="AY34">
        <v>1</v>
      </c>
      <c r="BE34">
        <v>1</v>
      </c>
    </row>
    <row r="35" spans="3:57" ht="12.75">
      <c r="C35" t="s">
        <v>888</v>
      </c>
      <c r="I35" t="s">
        <v>889</v>
      </c>
      <c r="AA35" t="s">
        <v>888</v>
      </c>
      <c r="AG35" t="s">
        <v>889</v>
      </c>
      <c r="AY35" t="s">
        <v>888</v>
      </c>
      <c r="BE35" t="s">
        <v>889</v>
      </c>
    </row>
    <row r="36" spans="3:60" ht="12.75">
      <c r="C36">
        <v>1</v>
      </c>
      <c r="F36" t="s">
        <v>58</v>
      </c>
      <c r="I36">
        <v>1</v>
      </c>
      <c r="L36" t="s">
        <v>58</v>
      </c>
      <c r="AA36">
        <v>1</v>
      </c>
      <c r="AD36" t="s">
        <v>58</v>
      </c>
      <c r="AG36">
        <v>1</v>
      </c>
      <c r="AJ36" t="s">
        <v>58</v>
      </c>
      <c r="AY36">
        <v>1</v>
      </c>
      <c r="BB36" t="s">
        <v>58</v>
      </c>
      <c r="BE36">
        <v>1</v>
      </c>
      <c r="BH36" t="s">
        <v>58</v>
      </c>
    </row>
    <row r="37" spans="3:60" ht="12.75">
      <c r="C37" t="s">
        <v>143</v>
      </c>
      <c r="F37" t="s">
        <v>143</v>
      </c>
      <c r="I37" t="s">
        <v>143</v>
      </c>
      <c r="L37" t="s">
        <v>143</v>
      </c>
      <c r="AA37" t="s">
        <v>143</v>
      </c>
      <c r="AD37" t="s">
        <v>143</v>
      </c>
      <c r="AG37" t="s">
        <v>143</v>
      </c>
      <c r="AJ37" t="s">
        <v>143</v>
      </c>
      <c r="AY37" t="s">
        <v>143</v>
      </c>
      <c r="BB37" t="s">
        <v>143</v>
      </c>
      <c r="BE37" t="s">
        <v>143</v>
      </c>
      <c r="BH37" t="s">
        <v>143</v>
      </c>
    </row>
    <row r="38" spans="3:62" ht="12.75">
      <c r="C38" t="s">
        <v>146</v>
      </c>
      <c r="D38" t="s">
        <v>145</v>
      </c>
      <c r="E38" t="s">
        <v>58</v>
      </c>
      <c r="F38" t="s">
        <v>146</v>
      </c>
      <c r="G38" t="s">
        <v>145</v>
      </c>
      <c r="H38" t="s">
        <v>58</v>
      </c>
      <c r="I38" t="s">
        <v>146</v>
      </c>
      <c r="J38" t="s">
        <v>145</v>
      </c>
      <c r="K38" t="s">
        <v>58</v>
      </c>
      <c r="L38" t="s">
        <v>146</v>
      </c>
      <c r="M38" t="s">
        <v>145</v>
      </c>
      <c r="N38" t="s">
        <v>58</v>
      </c>
      <c r="AA38" t="s">
        <v>146</v>
      </c>
      <c r="AB38" t="s">
        <v>145</v>
      </c>
      <c r="AC38" t="s">
        <v>58</v>
      </c>
      <c r="AD38" t="s">
        <v>146</v>
      </c>
      <c r="AE38" t="s">
        <v>145</v>
      </c>
      <c r="AF38" t="s">
        <v>58</v>
      </c>
      <c r="AG38" t="s">
        <v>146</v>
      </c>
      <c r="AH38" t="s">
        <v>145</v>
      </c>
      <c r="AI38" t="s">
        <v>58</v>
      </c>
      <c r="AJ38" t="s">
        <v>146</v>
      </c>
      <c r="AK38" t="s">
        <v>145</v>
      </c>
      <c r="AL38" t="s">
        <v>58</v>
      </c>
      <c r="AY38" t="s">
        <v>146</v>
      </c>
      <c r="AZ38" t="s">
        <v>145</v>
      </c>
      <c r="BA38" t="s">
        <v>58</v>
      </c>
      <c r="BB38" t="s">
        <v>146</v>
      </c>
      <c r="BC38" t="s">
        <v>145</v>
      </c>
      <c r="BD38" t="s">
        <v>58</v>
      </c>
      <c r="BE38" t="s">
        <v>146</v>
      </c>
      <c r="BF38" t="s">
        <v>145</v>
      </c>
      <c r="BG38" t="s">
        <v>58</v>
      </c>
      <c r="BH38" t="s">
        <v>146</v>
      </c>
      <c r="BI38" t="s">
        <v>145</v>
      </c>
      <c r="BJ38" t="s">
        <v>58</v>
      </c>
    </row>
    <row r="39" spans="3:62" ht="12.75">
      <c r="C39" t="s">
        <v>157</v>
      </c>
      <c r="D39" t="s">
        <v>157</v>
      </c>
      <c r="E39" t="s">
        <v>157</v>
      </c>
      <c r="F39" t="s">
        <v>157</v>
      </c>
      <c r="G39" t="s">
        <v>157</v>
      </c>
      <c r="H39" t="s">
        <v>157</v>
      </c>
      <c r="I39" t="s">
        <v>157</v>
      </c>
      <c r="J39" t="s">
        <v>157</v>
      </c>
      <c r="K39" t="s">
        <v>157</v>
      </c>
      <c r="L39" t="s">
        <v>157</v>
      </c>
      <c r="M39" t="s">
        <v>157</v>
      </c>
      <c r="N39" t="s">
        <v>157</v>
      </c>
      <c r="AA39" t="s">
        <v>157</v>
      </c>
      <c r="AB39" t="s">
        <v>157</v>
      </c>
      <c r="AC39" t="s">
        <v>157</v>
      </c>
      <c r="AD39" t="s">
        <v>157</v>
      </c>
      <c r="AE39" t="s">
        <v>157</v>
      </c>
      <c r="AF39" t="s">
        <v>157</v>
      </c>
      <c r="AG39" t="s">
        <v>157</v>
      </c>
      <c r="AH39" t="s">
        <v>157</v>
      </c>
      <c r="AI39" t="s">
        <v>157</v>
      </c>
      <c r="AJ39" t="s">
        <v>157</v>
      </c>
      <c r="AK39" t="s">
        <v>157</v>
      </c>
      <c r="AL39" t="s">
        <v>157</v>
      </c>
      <c r="AY39" t="s">
        <v>157</v>
      </c>
      <c r="AZ39" t="s">
        <v>157</v>
      </c>
      <c r="BA39" t="s">
        <v>157</v>
      </c>
      <c r="BB39" t="s">
        <v>157</v>
      </c>
      <c r="BC39" t="s">
        <v>157</v>
      </c>
      <c r="BD39" t="s">
        <v>157</v>
      </c>
      <c r="BE39" t="s">
        <v>157</v>
      </c>
      <c r="BF39" t="s">
        <v>157</v>
      </c>
      <c r="BG39" t="s">
        <v>157</v>
      </c>
      <c r="BH39" t="s">
        <v>157</v>
      </c>
      <c r="BI39" t="s">
        <v>157</v>
      </c>
      <c r="BJ39" t="s">
        <v>157</v>
      </c>
    </row>
    <row r="40" spans="1:62" ht="12.75">
      <c r="A40" t="s">
        <v>729</v>
      </c>
      <c r="B40" t="s">
        <v>32</v>
      </c>
      <c r="C40">
        <v>93</v>
      </c>
      <c r="D40">
        <v>91</v>
      </c>
      <c r="E40">
        <v>92</v>
      </c>
      <c r="F40">
        <v>31766</v>
      </c>
      <c r="G40">
        <v>24198</v>
      </c>
      <c r="H40">
        <v>55964</v>
      </c>
      <c r="I40">
        <v>88</v>
      </c>
      <c r="J40">
        <v>92</v>
      </c>
      <c r="K40">
        <v>90</v>
      </c>
      <c r="L40">
        <v>31737</v>
      </c>
      <c r="M40">
        <v>24172</v>
      </c>
      <c r="N40">
        <v>55909</v>
      </c>
      <c r="AA40">
        <v>94</v>
      </c>
      <c r="AB40">
        <v>92</v>
      </c>
      <c r="AC40">
        <v>93</v>
      </c>
      <c r="AD40">
        <v>174847</v>
      </c>
      <c r="AE40">
        <v>157820</v>
      </c>
      <c r="AF40">
        <v>332667</v>
      </c>
      <c r="AG40">
        <v>92</v>
      </c>
      <c r="AH40">
        <v>94</v>
      </c>
      <c r="AI40">
        <v>93</v>
      </c>
      <c r="AJ40">
        <v>174881</v>
      </c>
      <c r="AK40">
        <v>157944</v>
      </c>
      <c r="AL40">
        <v>332825</v>
      </c>
      <c r="AY40">
        <v>94</v>
      </c>
      <c r="AZ40">
        <v>92</v>
      </c>
      <c r="BA40">
        <v>93</v>
      </c>
      <c r="BB40">
        <v>206613</v>
      </c>
      <c r="BC40">
        <v>182018</v>
      </c>
      <c r="BD40">
        <v>388631</v>
      </c>
      <c r="BE40">
        <v>91</v>
      </c>
      <c r="BF40">
        <v>94</v>
      </c>
      <c r="BG40">
        <v>92</v>
      </c>
      <c r="BH40">
        <v>206618</v>
      </c>
      <c r="BI40">
        <v>182116</v>
      </c>
      <c r="BJ40">
        <v>388734</v>
      </c>
    </row>
    <row r="41" spans="2:62" ht="12.75">
      <c r="B41" t="s">
        <v>83</v>
      </c>
      <c r="C41">
        <v>79</v>
      </c>
      <c r="D41">
        <v>76</v>
      </c>
      <c r="E41">
        <v>77</v>
      </c>
      <c r="F41">
        <v>14621</v>
      </c>
      <c r="G41">
        <v>23521</v>
      </c>
      <c r="H41">
        <v>38142</v>
      </c>
      <c r="I41">
        <v>64</v>
      </c>
      <c r="J41">
        <v>71</v>
      </c>
      <c r="K41">
        <v>69</v>
      </c>
      <c r="L41">
        <v>14621</v>
      </c>
      <c r="M41">
        <v>23505</v>
      </c>
      <c r="N41">
        <v>38126</v>
      </c>
      <c r="AA41">
        <v>81</v>
      </c>
      <c r="AB41">
        <v>79</v>
      </c>
      <c r="AC41">
        <v>80</v>
      </c>
      <c r="AD41">
        <v>30296</v>
      </c>
      <c r="AE41">
        <v>56791</v>
      </c>
      <c r="AF41">
        <v>87087</v>
      </c>
      <c r="AG41">
        <v>66</v>
      </c>
      <c r="AH41">
        <v>75</v>
      </c>
      <c r="AI41">
        <v>72</v>
      </c>
      <c r="AJ41">
        <v>30276</v>
      </c>
      <c r="AK41">
        <v>56747</v>
      </c>
      <c r="AL41">
        <v>87023</v>
      </c>
      <c r="AY41">
        <v>81</v>
      </c>
      <c r="AZ41">
        <v>78</v>
      </c>
      <c r="BA41">
        <v>79</v>
      </c>
      <c r="BB41">
        <v>44917</v>
      </c>
      <c r="BC41">
        <v>80312</v>
      </c>
      <c r="BD41">
        <v>125229</v>
      </c>
      <c r="BE41">
        <v>65</v>
      </c>
      <c r="BF41">
        <v>74</v>
      </c>
      <c r="BG41">
        <v>71</v>
      </c>
      <c r="BH41">
        <v>44897</v>
      </c>
      <c r="BI41">
        <v>80252</v>
      </c>
      <c r="BJ41">
        <v>125149</v>
      </c>
    </row>
    <row r="42" spans="2:62" ht="12.75">
      <c r="B42" t="s">
        <v>33</v>
      </c>
      <c r="C42">
        <v>84</v>
      </c>
      <c r="D42">
        <v>82</v>
      </c>
      <c r="E42">
        <v>83</v>
      </c>
      <c r="F42">
        <v>13146</v>
      </c>
      <c r="G42">
        <v>19480</v>
      </c>
      <c r="H42">
        <v>32626</v>
      </c>
      <c r="I42">
        <v>67</v>
      </c>
      <c r="J42">
        <v>77</v>
      </c>
      <c r="K42">
        <v>73</v>
      </c>
      <c r="L42">
        <v>13141</v>
      </c>
      <c r="M42">
        <v>19456</v>
      </c>
      <c r="N42">
        <v>32597</v>
      </c>
      <c r="AA42">
        <v>85</v>
      </c>
      <c r="AB42">
        <v>84</v>
      </c>
      <c r="AC42">
        <v>84</v>
      </c>
      <c r="AD42">
        <v>27403</v>
      </c>
      <c r="AE42">
        <v>48723</v>
      </c>
      <c r="AF42">
        <v>76126</v>
      </c>
      <c r="AG42">
        <v>69</v>
      </c>
      <c r="AH42">
        <v>79</v>
      </c>
      <c r="AI42">
        <v>75</v>
      </c>
      <c r="AJ42">
        <v>27380</v>
      </c>
      <c r="AK42">
        <v>48674</v>
      </c>
      <c r="AL42">
        <v>76054</v>
      </c>
      <c r="AY42">
        <v>85</v>
      </c>
      <c r="AZ42">
        <v>83</v>
      </c>
      <c r="BA42">
        <v>84</v>
      </c>
      <c r="BB42">
        <v>40549</v>
      </c>
      <c r="BC42">
        <v>68203</v>
      </c>
      <c r="BD42">
        <v>108752</v>
      </c>
      <c r="BE42">
        <v>68</v>
      </c>
      <c r="BF42">
        <v>78</v>
      </c>
      <c r="BG42">
        <v>75</v>
      </c>
      <c r="BH42">
        <v>40521</v>
      </c>
      <c r="BI42">
        <v>68130</v>
      </c>
      <c r="BJ42">
        <v>108651</v>
      </c>
    </row>
    <row r="43" spans="2:62" ht="12.75">
      <c r="B43" t="s">
        <v>111</v>
      </c>
      <c r="C43">
        <v>87</v>
      </c>
      <c r="D43">
        <v>86</v>
      </c>
      <c r="E43">
        <v>86</v>
      </c>
      <c r="F43">
        <v>8549</v>
      </c>
      <c r="G43">
        <v>10708</v>
      </c>
      <c r="H43">
        <v>19257</v>
      </c>
      <c r="I43">
        <v>69</v>
      </c>
      <c r="J43">
        <v>80</v>
      </c>
      <c r="K43">
        <v>75</v>
      </c>
      <c r="L43">
        <v>8542</v>
      </c>
      <c r="M43">
        <v>10697</v>
      </c>
      <c r="N43">
        <v>19239</v>
      </c>
      <c r="AA43">
        <v>88</v>
      </c>
      <c r="AB43">
        <v>87</v>
      </c>
      <c r="AC43">
        <v>87</v>
      </c>
      <c r="AD43">
        <v>18872</v>
      </c>
      <c r="AE43">
        <v>29371</v>
      </c>
      <c r="AF43">
        <v>48243</v>
      </c>
      <c r="AG43">
        <v>71</v>
      </c>
      <c r="AH43">
        <v>82</v>
      </c>
      <c r="AI43">
        <v>77</v>
      </c>
      <c r="AJ43">
        <v>18853</v>
      </c>
      <c r="AK43">
        <v>29347</v>
      </c>
      <c r="AL43">
        <v>48200</v>
      </c>
      <c r="AY43">
        <v>88</v>
      </c>
      <c r="AZ43">
        <v>87</v>
      </c>
      <c r="BA43">
        <v>87</v>
      </c>
      <c r="BB43">
        <v>27421</v>
      </c>
      <c r="BC43">
        <v>40079</v>
      </c>
      <c r="BD43">
        <v>67500</v>
      </c>
      <c r="BE43">
        <v>70</v>
      </c>
      <c r="BF43">
        <v>81</v>
      </c>
      <c r="BG43">
        <v>77</v>
      </c>
      <c r="BH43">
        <v>27395</v>
      </c>
      <c r="BI43">
        <v>40044</v>
      </c>
      <c r="BJ43">
        <v>67439</v>
      </c>
    </row>
    <row r="44" spans="2:62" ht="12.75">
      <c r="B44" t="s">
        <v>112</v>
      </c>
      <c r="C44">
        <v>78</v>
      </c>
      <c r="D44">
        <v>77</v>
      </c>
      <c r="E44">
        <v>77</v>
      </c>
      <c r="F44">
        <v>4597</v>
      </c>
      <c r="G44">
        <v>8772</v>
      </c>
      <c r="H44">
        <v>13369</v>
      </c>
      <c r="I44">
        <v>64</v>
      </c>
      <c r="J44">
        <v>72</v>
      </c>
      <c r="K44">
        <v>69</v>
      </c>
      <c r="L44">
        <v>4599</v>
      </c>
      <c r="M44">
        <v>8759</v>
      </c>
      <c r="N44">
        <v>13358</v>
      </c>
      <c r="AA44">
        <v>80</v>
      </c>
      <c r="AB44">
        <v>80</v>
      </c>
      <c r="AC44">
        <v>80</v>
      </c>
      <c r="AD44">
        <v>8531</v>
      </c>
      <c r="AE44">
        <v>19352</v>
      </c>
      <c r="AF44">
        <v>27883</v>
      </c>
      <c r="AG44">
        <v>64</v>
      </c>
      <c r="AH44">
        <v>76</v>
      </c>
      <c r="AI44">
        <v>72</v>
      </c>
      <c r="AJ44">
        <v>8527</v>
      </c>
      <c r="AK44">
        <v>19327</v>
      </c>
      <c r="AL44">
        <v>27854</v>
      </c>
      <c r="AY44">
        <v>79</v>
      </c>
      <c r="AZ44">
        <v>79</v>
      </c>
      <c r="BA44">
        <v>79</v>
      </c>
      <c r="BB44">
        <v>13128</v>
      </c>
      <c r="BC44">
        <v>28124</v>
      </c>
      <c r="BD44">
        <v>41252</v>
      </c>
      <c r="BE44">
        <v>64</v>
      </c>
      <c r="BF44">
        <v>75</v>
      </c>
      <c r="BG44">
        <v>71</v>
      </c>
      <c r="BH44">
        <v>13126</v>
      </c>
      <c r="BI44">
        <v>28086</v>
      </c>
      <c r="BJ44">
        <v>41212</v>
      </c>
    </row>
    <row r="45" spans="2:62" ht="12.75">
      <c r="B45" t="s">
        <v>34</v>
      </c>
      <c r="C45">
        <v>40</v>
      </c>
      <c r="D45">
        <v>46</v>
      </c>
      <c r="E45">
        <v>45</v>
      </c>
      <c r="F45">
        <v>1475</v>
      </c>
      <c r="G45">
        <v>4041</v>
      </c>
      <c r="H45">
        <v>5516</v>
      </c>
      <c r="I45">
        <v>36</v>
      </c>
      <c r="J45">
        <v>46</v>
      </c>
      <c r="K45">
        <v>43</v>
      </c>
      <c r="L45">
        <v>1480</v>
      </c>
      <c r="M45">
        <v>4049</v>
      </c>
      <c r="N45">
        <v>5529</v>
      </c>
      <c r="AA45">
        <v>42</v>
      </c>
      <c r="AB45">
        <v>49</v>
      </c>
      <c r="AC45">
        <v>47</v>
      </c>
      <c r="AD45">
        <v>2893</v>
      </c>
      <c r="AE45">
        <v>8068</v>
      </c>
      <c r="AF45">
        <v>10961</v>
      </c>
      <c r="AG45">
        <v>38</v>
      </c>
      <c r="AH45">
        <v>49</v>
      </c>
      <c r="AI45">
        <v>46</v>
      </c>
      <c r="AJ45">
        <v>2896</v>
      </c>
      <c r="AK45">
        <v>8073</v>
      </c>
      <c r="AL45">
        <v>10969</v>
      </c>
      <c r="AY45">
        <v>41</v>
      </c>
      <c r="AZ45">
        <v>48</v>
      </c>
      <c r="BA45">
        <v>46</v>
      </c>
      <c r="BB45">
        <v>4368</v>
      </c>
      <c r="BC45">
        <v>12109</v>
      </c>
      <c r="BD45">
        <v>16477</v>
      </c>
      <c r="BE45">
        <v>38</v>
      </c>
      <c r="BF45">
        <v>48</v>
      </c>
      <c r="BG45">
        <v>45</v>
      </c>
      <c r="BH45">
        <v>4376</v>
      </c>
      <c r="BI45">
        <v>12122</v>
      </c>
      <c r="BJ45">
        <v>16498</v>
      </c>
    </row>
    <row r="47" spans="2:62" ht="12.75">
      <c r="B47" s="88" t="s">
        <v>867</v>
      </c>
      <c r="C47">
        <v>89</v>
      </c>
      <c r="D47">
        <v>84</v>
      </c>
      <c r="E47">
        <v>86</v>
      </c>
      <c r="F47">
        <v>46387</v>
      </c>
      <c r="G47">
        <v>47719</v>
      </c>
      <c r="H47">
        <v>94106</v>
      </c>
      <c r="I47">
        <v>81</v>
      </c>
      <c r="J47">
        <v>82</v>
      </c>
      <c r="K47">
        <v>81</v>
      </c>
      <c r="L47">
        <v>46358</v>
      </c>
      <c r="M47">
        <v>47677</v>
      </c>
      <c r="N47">
        <v>94035</v>
      </c>
      <c r="AA47">
        <v>92</v>
      </c>
      <c r="AB47">
        <v>88</v>
      </c>
      <c r="AC47">
        <v>90</v>
      </c>
      <c r="AD47">
        <v>205450</v>
      </c>
      <c r="AE47">
        <v>214959</v>
      </c>
      <c r="AF47">
        <v>420409</v>
      </c>
      <c r="AG47">
        <v>88</v>
      </c>
      <c r="AH47">
        <v>89</v>
      </c>
      <c r="AI47">
        <v>88</v>
      </c>
      <c r="AJ47">
        <v>205418</v>
      </c>
      <c r="AK47">
        <v>214988</v>
      </c>
      <c r="AL47">
        <v>420406</v>
      </c>
      <c r="AY47">
        <v>91</v>
      </c>
      <c r="AZ47">
        <v>88</v>
      </c>
      <c r="BA47">
        <v>89</v>
      </c>
      <c r="BB47">
        <v>251837</v>
      </c>
      <c r="BC47">
        <v>262678</v>
      </c>
      <c r="BD47">
        <v>514515</v>
      </c>
      <c r="BE47">
        <v>86</v>
      </c>
      <c r="BF47">
        <v>88</v>
      </c>
      <c r="BG47">
        <v>87</v>
      </c>
      <c r="BH47">
        <v>251776</v>
      </c>
      <c r="BI47">
        <v>262665</v>
      </c>
      <c r="BJ47">
        <v>514441</v>
      </c>
    </row>
  </sheetData>
  <sheetProtection/>
  <mergeCells count="1">
    <mergeCell ref="A1:U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P43"/>
  <sheetViews>
    <sheetView zoomScalePageLayoutView="0" workbookViewId="0" topLeftCell="A1">
      <pane xSplit="2" ySplit="12" topLeftCell="EC13" activePane="bottomRight" state="frozen"/>
      <selection pane="topLeft" activeCell="B2" sqref="B2:EP2"/>
      <selection pane="topRight" activeCell="B2" sqref="B2:EP2"/>
      <selection pane="bottomLeft" activeCell="B2" sqref="B2:EP2"/>
      <selection pane="bottomRight" activeCell="B2" sqref="B2:EP2"/>
    </sheetView>
  </sheetViews>
  <sheetFormatPr defaultColWidth="9.140625" defaultRowHeight="12.75"/>
  <cols>
    <col min="1" max="1" width="9.140625" style="119" customWidth="1"/>
    <col min="2" max="2" width="19.421875" style="119" customWidth="1"/>
    <col min="3" max="16384" width="9.140625" style="119" customWidth="1"/>
  </cols>
  <sheetData>
    <row r="1" spans="1:14" ht="15.75">
      <c r="A1" s="311" t="s">
        <v>142</v>
      </c>
      <c r="B1" s="311"/>
      <c r="C1" s="311"/>
      <c r="D1" s="311"/>
      <c r="E1" s="311"/>
      <c r="F1" s="311"/>
      <c r="G1" s="311"/>
      <c r="H1" s="311"/>
      <c r="I1" s="311"/>
      <c r="J1" s="311"/>
      <c r="K1" s="311"/>
      <c r="L1" s="311"/>
      <c r="M1" s="311"/>
      <c r="N1" s="311"/>
    </row>
    <row r="2" spans="1:146" s="153" customFormat="1" ht="12.75">
      <c r="A2" s="153" t="s">
        <v>656</v>
      </c>
      <c r="B2" s="152">
        <v>1</v>
      </c>
      <c r="C2" s="152">
        <v>2</v>
      </c>
      <c r="D2" s="152">
        <v>3</v>
      </c>
      <c r="E2" s="152">
        <v>4</v>
      </c>
      <c r="F2" s="152">
        <v>5</v>
      </c>
      <c r="G2" s="152">
        <v>6</v>
      </c>
      <c r="H2" s="152">
        <v>7</v>
      </c>
      <c r="I2" s="152">
        <v>8</v>
      </c>
      <c r="J2" s="152">
        <v>9</v>
      </c>
      <c r="K2" s="152">
        <v>10</v>
      </c>
      <c r="L2" s="152">
        <v>11</v>
      </c>
      <c r="M2" s="152">
        <v>12</v>
      </c>
      <c r="N2" s="152">
        <v>13</v>
      </c>
      <c r="O2" s="152">
        <v>14</v>
      </c>
      <c r="P2" s="152">
        <v>15</v>
      </c>
      <c r="Q2" s="152">
        <v>16</v>
      </c>
      <c r="R2" s="152">
        <v>17</v>
      </c>
      <c r="S2" s="152">
        <v>18</v>
      </c>
      <c r="T2" s="152">
        <v>19</v>
      </c>
      <c r="U2" s="152">
        <v>20</v>
      </c>
      <c r="V2" s="152">
        <v>21</v>
      </c>
      <c r="W2" s="152">
        <v>22</v>
      </c>
      <c r="X2" s="152">
        <v>23</v>
      </c>
      <c r="Y2" s="152">
        <v>24</v>
      </c>
      <c r="Z2" s="152">
        <v>25</v>
      </c>
      <c r="AA2" s="152">
        <v>26</v>
      </c>
      <c r="AB2" s="152">
        <v>27</v>
      </c>
      <c r="AC2" s="152">
        <v>28</v>
      </c>
      <c r="AD2" s="152">
        <v>29</v>
      </c>
      <c r="AE2" s="152">
        <v>30</v>
      </c>
      <c r="AF2" s="152">
        <v>31</v>
      </c>
      <c r="AG2" s="152">
        <v>32</v>
      </c>
      <c r="AH2" s="152">
        <v>33</v>
      </c>
      <c r="AI2" s="152">
        <v>34</v>
      </c>
      <c r="AJ2" s="152">
        <v>35</v>
      </c>
      <c r="AK2" s="152">
        <v>36</v>
      </c>
      <c r="AL2" s="152">
        <v>37</v>
      </c>
      <c r="AM2" s="152">
        <v>38</v>
      </c>
      <c r="AN2" s="152">
        <v>39</v>
      </c>
      <c r="AO2" s="152">
        <v>40</v>
      </c>
      <c r="AP2" s="152">
        <v>41</v>
      </c>
      <c r="AQ2" s="152">
        <v>42</v>
      </c>
      <c r="AR2" s="152">
        <v>43</v>
      </c>
      <c r="AS2" s="152">
        <v>44</v>
      </c>
      <c r="AT2" s="152">
        <v>45</v>
      </c>
      <c r="AU2" s="152">
        <v>46</v>
      </c>
      <c r="AV2" s="152">
        <v>47</v>
      </c>
      <c r="AW2" s="152">
        <v>48</v>
      </c>
      <c r="AX2" s="152">
        <v>49</v>
      </c>
      <c r="AY2" s="152">
        <v>50</v>
      </c>
      <c r="AZ2" s="152">
        <v>51</v>
      </c>
      <c r="BA2" s="152">
        <v>52</v>
      </c>
      <c r="BB2" s="152">
        <v>53</v>
      </c>
      <c r="BC2" s="152">
        <v>54</v>
      </c>
      <c r="BD2" s="152">
        <v>55</v>
      </c>
      <c r="BE2" s="152">
        <v>56</v>
      </c>
      <c r="BF2" s="152">
        <v>57</v>
      </c>
      <c r="BG2" s="152">
        <v>58</v>
      </c>
      <c r="BH2" s="152">
        <v>59</v>
      </c>
      <c r="BI2" s="152">
        <v>60</v>
      </c>
      <c r="BJ2" s="152">
        <v>61</v>
      </c>
      <c r="BK2" s="152">
        <v>62</v>
      </c>
      <c r="BL2" s="152">
        <v>63</v>
      </c>
      <c r="BM2" s="152">
        <v>64</v>
      </c>
      <c r="BN2" s="152">
        <v>65</v>
      </c>
      <c r="BO2" s="152">
        <v>66</v>
      </c>
      <c r="BP2" s="152">
        <v>67</v>
      </c>
      <c r="BQ2" s="152">
        <v>68</v>
      </c>
      <c r="BR2" s="152">
        <v>69</v>
      </c>
      <c r="BS2" s="152">
        <v>70</v>
      </c>
      <c r="BT2" s="152">
        <v>71</v>
      </c>
      <c r="BU2" s="152">
        <v>72</v>
      </c>
      <c r="BV2" s="152">
        <v>73</v>
      </c>
      <c r="BW2" s="152">
        <v>74</v>
      </c>
      <c r="BX2" s="152">
        <v>75</v>
      </c>
      <c r="BY2" s="152">
        <v>76</v>
      </c>
      <c r="BZ2" s="152">
        <v>77</v>
      </c>
      <c r="CA2" s="152">
        <v>78</v>
      </c>
      <c r="CB2" s="152">
        <v>79</v>
      </c>
      <c r="CC2" s="152">
        <v>80</v>
      </c>
      <c r="CD2" s="152">
        <v>81</v>
      </c>
      <c r="CE2" s="152">
        <v>82</v>
      </c>
      <c r="CF2" s="152">
        <v>83</v>
      </c>
      <c r="CG2" s="152">
        <v>84</v>
      </c>
      <c r="CH2" s="152">
        <v>85</v>
      </c>
      <c r="CI2" s="152">
        <v>86</v>
      </c>
      <c r="CJ2" s="152">
        <v>87</v>
      </c>
      <c r="CK2" s="152">
        <v>88</v>
      </c>
      <c r="CL2" s="152">
        <v>89</v>
      </c>
      <c r="CM2" s="152">
        <v>90</v>
      </c>
      <c r="CN2" s="152">
        <v>91</v>
      </c>
      <c r="CO2" s="152">
        <v>92</v>
      </c>
      <c r="CP2" s="152">
        <v>93</v>
      </c>
      <c r="CQ2" s="152">
        <v>94</v>
      </c>
      <c r="CR2" s="152">
        <v>95</v>
      </c>
      <c r="CS2" s="152">
        <v>96</v>
      </c>
      <c r="CT2" s="152">
        <v>97</v>
      </c>
      <c r="CU2" s="152">
        <v>98</v>
      </c>
      <c r="CV2" s="152">
        <v>99</v>
      </c>
      <c r="CW2" s="152">
        <v>100</v>
      </c>
      <c r="CX2" s="152">
        <v>101</v>
      </c>
      <c r="CY2" s="152">
        <v>102</v>
      </c>
      <c r="CZ2" s="152">
        <v>103</v>
      </c>
      <c r="DA2" s="152">
        <v>104</v>
      </c>
      <c r="DB2" s="152">
        <v>105</v>
      </c>
      <c r="DC2" s="152">
        <v>106</v>
      </c>
      <c r="DD2" s="152">
        <v>107</v>
      </c>
      <c r="DE2" s="152">
        <v>108</v>
      </c>
      <c r="DF2" s="152">
        <v>109</v>
      </c>
      <c r="DG2" s="152">
        <v>110</v>
      </c>
      <c r="DH2" s="152">
        <v>111</v>
      </c>
      <c r="DI2" s="152">
        <v>112</v>
      </c>
      <c r="DJ2" s="152">
        <v>113</v>
      </c>
      <c r="DK2" s="152">
        <v>114</v>
      </c>
      <c r="DL2" s="152">
        <v>115</v>
      </c>
      <c r="DM2" s="152">
        <v>116</v>
      </c>
      <c r="DN2" s="152">
        <v>117</v>
      </c>
      <c r="DO2" s="152">
        <v>118</v>
      </c>
      <c r="DP2" s="152">
        <v>119</v>
      </c>
      <c r="DQ2" s="152">
        <v>120</v>
      </c>
      <c r="DR2" s="152">
        <v>121</v>
      </c>
      <c r="DS2" s="152">
        <v>122</v>
      </c>
      <c r="DT2" s="152">
        <v>123</v>
      </c>
      <c r="DU2" s="152">
        <v>124</v>
      </c>
      <c r="DV2" s="152">
        <v>125</v>
      </c>
      <c r="DW2" s="152">
        <v>126</v>
      </c>
      <c r="DX2" s="152">
        <v>127</v>
      </c>
      <c r="DY2" s="152">
        <v>128</v>
      </c>
      <c r="DZ2" s="152">
        <v>129</v>
      </c>
      <c r="EA2" s="152">
        <v>130</v>
      </c>
      <c r="EB2" s="152">
        <v>131</v>
      </c>
      <c r="EC2" s="152">
        <v>132</v>
      </c>
      <c r="ED2" s="152">
        <v>133</v>
      </c>
      <c r="EE2" s="152">
        <v>134</v>
      </c>
      <c r="EF2" s="152">
        <v>135</v>
      </c>
      <c r="EG2" s="152">
        <v>136</v>
      </c>
      <c r="EH2" s="152">
        <v>137</v>
      </c>
      <c r="EI2" s="152">
        <v>138</v>
      </c>
      <c r="EJ2" s="152">
        <v>139</v>
      </c>
      <c r="EK2" s="152">
        <v>140</v>
      </c>
      <c r="EL2" s="152">
        <v>141</v>
      </c>
      <c r="EM2" s="152">
        <v>142</v>
      </c>
      <c r="EN2" s="152">
        <v>143</v>
      </c>
      <c r="EO2" s="152">
        <v>144</v>
      </c>
      <c r="EP2" s="152">
        <v>145</v>
      </c>
    </row>
    <row r="3" spans="3:123" ht="12.75">
      <c r="C3" s="119" t="s">
        <v>17</v>
      </c>
      <c r="AA3" s="119" t="s">
        <v>22</v>
      </c>
      <c r="AY3" s="119" t="s">
        <v>26</v>
      </c>
      <c r="BW3" s="119" t="s">
        <v>12</v>
      </c>
      <c r="CU3" s="119" t="s">
        <v>7</v>
      </c>
      <c r="DS3" s="119" t="s">
        <v>58</v>
      </c>
    </row>
    <row r="4" spans="3:135" ht="12.75">
      <c r="C4" s="119" t="s">
        <v>781</v>
      </c>
      <c r="I4" s="119" t="s">
        <v>144</v>
      </c>
      <c r="O4" s="119" t="s">
        <v>781</v>
      </c>
      <c r="AA4" s="119" t="s">
        <v>781</v>
      </c>
      <c r="AG4" s="119" t="s">
        <v>144</v>
      </c>
      <c r="AM4" s="119" t="s">
        <v>781</v>
      </c>
      <c r="AY4" s="119" t="s">
        <v>781</v>
      </c>
      <c r="BE4" s="119" t="s">
        <v>144</v>
      </c>
      <c r="BK4" s="119" t="s">
        <v>781</v>
      </c>
      <c r="BW4" s="119" t="s">
        <v>781</v>
      </c>
      <c r="CC4" s="119" t="s">
        <v>144</v>
      </c>
      <c r="CI4" s="119" t="s">
        <v>781</v>
      </c>
      <c r="CU4" s="119" t="s">
        <v>781</v>
      </c>
      <c r="DA4" s="119" t="s">
        <v>144</v>
      </c>
      <c r="DG4" s="119" t="s">
        <v>781</v>
      </c>
      <c r="DS4" s="119" t="s">
        <v>781</v>
      </c>
      <c r="DY4" s="119" t="s">
        <v>144</v>
      </c>
      <c r="EE4" s="119" t="s">
        <v>781</v>
      </c>
    </row>
    <row r="5" spans="3:135" ht="12.75">
      <c r="C5" s="119">
        <v>1</v>
      </c>
      <c r="I5" s="119">
        <v>1</v>
      </c>
      <c r="O5" s="119">
        <v>1</v>
      </c>
      <c r="AA5" s="119">
        <v>1</v>
      </c>
      <c r="AG5" s="119">
        <v>1</v>
      </c>
      <c r="AM5" s="119">
        <v>1</v>
      </c>
      <c r="AY5" s="119">
        <v>1</v>
      </c>
      <c r="BE5" s="119">
        <v>1</v>
      </c>
      <c r="BK5" s="119">
        <v>1</v>
      </c>
      <c r="BW5" s="119">
        <v>1</v>
      </c>
      <c r="CC5" s="119">
        <v>1</v>
      </c>
      <c r="CI5" s="119">
        <v>1</v>
      </c>
      <c r="CU5" s="119">
        <v>1</v>
      </c>
      <c r="DA5" s="119">
        <v>1</v>
      </c>
      <c r="DG5" s="119">
        <v>1</v>
      </c>
      <c r="DS5" s="119">
        <v>1</v>
      </c>
      <c r="DY5" s="119">
        <v>1</v>
      </c>
      <c r="EE5" s="119">
        <v>1</v>
      </c>
    </row>
    <row r="6" spans="3:135" ht="12.75">
      <c r="C6" s="119" t="s">
        <v>148</v>
      </c>
      <c r="I6" s="119" t="s">
        <v>150</v>
      </c>
      <c r="O6" s="119" t="s">
        <v>144</v>
      </c>
      <c r="AA6" s="119" t="s">
        <v>148</v>
      </c>
      <c r="AG6" s="119" t="s">
        <v>150</v>
      </c>
      <c r="AM6" s="119" t="s">
        <v>144</v>
      </c>
      <c r="AY6" s="119" t="s">
        <v>148</v>
      </c>
      <c r="BE6" s="119" t="s">
        <v>150</v>
      </c>
      <c r="BK6" s="119" t="s">
        <v>144</v>
      </c>
      <c r="BW6" s="119" t="s">
        <v>148</v>
      </c>
      <c r="CC6" s="119" t="s">
        <v>150</v>
      </c>
      <c r="CI6" s="119" t="s">
        <v>144</v>
      </c>
      <c r="CU6" s="119" t="s">
        <v>148</v>
      </c>
      <c r="DA6" s="119" t="s">
        <v>150</v>
      </c>
      <c r="DG6" s="119" t="s">
        <v>144</v>
      </c>
      <c r="DS6" s="119" t="s">
        <v>148</v>
      </c>
      <c r="DY6" s="119" t="s">
        <v>150</v>
      </c>
      <c r="EE6" s="119" t="s">
        <v>144</v>
      </c>
    </row>
    <row r="7" spans="3:135" ht="12.75">
      <c r="C7" s="119">
        <v>1</v>
      </c>
      <c r="F7" s="119" t="s">
        <v>58</v>
      </c>
      <c r="I7" s="119">
        <v>1</v>
      </c>
      <c r="L7" s="119" t="s">
        <v>58</v>
      </c>
      <c r="O7" s="119">
        <v>1</v>
      </c>
      <c r="AA7" s="119">
        <v>1</v>
      </c>
      <c r="AD7" s="119" t="s">
        <v>58</v>
      </c>
      <c r="AG7" s="119">
        <v>1</v>
      </c>
      <c r="AJ7" s="119" t="s">
        <v>58</v>
      </c>
      <c r="AM7" s="119">
        <v>1</v>
      </c>
      <c r="AY7" s="119">
        <v>1</v>
      </c>
      <c r="BB7" s="119" t="s">
        <v>58</v>
      </c>
      <c r="BE7" s="119">
        <v>1</v>
      </c>
      <c r="BH7" s="119" t="s">
        <v>58</v>
      </c>
      <c r="BK7" s="119">
        <v>1</v>
      </c>
      <c r="BW7" s="119">
        <v>1</v>
      </c>
      <c r="BZ7" s="119" t="s">
        <v>58</v>
      </c>
      <c r="CC7" s="119">
        <v>1</v>
      </c>
      <c r="CF7" s="119" t="s">
        <v>58</v>
      </c>
      <c r="CI7" s="119">
        <v>1</v>
      </c>
      <c r="CU7" s="119">
        <v>1</v>
      </c>
      <c r="CX7" s="119" t="s">
        <v>58</v>
      </c>
      <c r="DA7" s="119">
        <v>1</v>
      </c>
      <c r="DD7" s="119" t="s">
        <v>58</v>
      </c>
      <c r="DG7" s="119">
        <v>1</v>
      </c>
      <c r="DS7" s="119">
        <v>1</v>
      </c>
      <c r="DV7" s="119" t="s">
        <v>58</v>
      </c>
      <c r="DY7" s="119">
        <v>1</v>
      </c>
      <c r="EB7" s="119" t="s">
        <v>58</v>
      </c>
      <c r="EE7" s="119">
        <v>1</v>
      </c>
    </row>
    <row r="8" spans="3:135" ht="12.75">
      <c r="C8" s="119" t="s">
        <v>143</v>
      </c>
      <c r="F8" s="119" t="s">
        <v>143</v>
      </c>
      <c r="I8" s="119" t="s">
        <v>143</v>
      </c>
      <c r="L8" s="119" t="s">
        <v>143</v>
      </c>
      <c r="O8" s="119" t="s">
        <v>151</v>
      </c>
      <c r="AA8" s="119" t="s">
        <v>143</v>
      </c>
      <c r="AD8" s="119" t="s">
        <v>143</v>
      </c>
      <c r="AG8" s="119" t="s">
        <v>143</v>
      </c>
      <c r="AJ8" s="119" t="s">
        <v>143</v>
      </c>
      <c r="AM8" s="119" t="s">
        <v>151</v>
      </c>
      <c r="AY8" s="119" t="s">
        <v>143</v>
      </c>
      <c r="BB8" s="119" t="s">
        <v>143</v>
      </c>
      <c r="BE8" s="119" t="s">
        <v>143</v>
      </c>
      <c r="BH8" s="119" t="s">
        <v>143</v>
      </c>
      <c r="BK8" s="119" t="s">
        <v>151</v>
      </c>
      <c r="BW8" s="119" t="s">
        <v>143</v>
      </c>
      <c r="BZ8" s="119" t="s">
        <v>143</v>
      </c>
      <c r="CC8" s="119" t="s">
        <v>143</v>
      </c>
      <c r="CF8" s="119" t="s">
        <v>143</v>
      </c>
      <c r="CI8" s="119" t="s">
        <v>151</v>
      </c>
      <c r="CU8" s="119" t="s">
        <v>143</v>
      </c>
      <c r="CX8" s="119" t="s">
        <v>143</v>
      </c>
      <c r="DA8" s="119" t="s">
        <v>143</v>
      </c>
      <c r="DD8" s="119" t="s">
        <v>143</v>
      </c>
      <c r="DG8" s="119" t="s">
        <v>151</v>
      </c>
      <c r="DS8" s="119" t="s">
        <v>143</v>
      </c>
      <c r="DV8" s="119" t="s">
        <v>143</v>
      </c>
      <c r="DY8" s="119" t="s">
        <v>143</v>
      </c>
      <c r="EB8" s="119" t="s">
        <v>143</v>
      </c>
      <c r="EE8" s="119" t="s">
        <v>151</v>
      </c>
    </row>
    <row r="9" spans="3:138" ht="12.75">
      <c r="C9" s="119" t="s">
        <v>146</v>
      </c>
      <c r="D9" s="119" t="s">
        <v>145</v>
      </c>
      <c r="E9" s="119" t="s">
        <v>58</v>
      </c>
      <c r="F9" s="119" t="s">
        <v>146</v>
      </c>
      <c r="G9" s="119" t="s">
        <v>145</v>
      </c>
      <c r="H9" s="119" t="s">
        <v>58</v>
      </c>
      <c r="I9" s="119" t="s">
        <v>146</v>
      </c>
      <c r="J9" s="119" t="s">
        <v>145</v>
      </c>
      <c r="K9" s="119" t="s">
        <v>58</v>
      </c>
      <c r="L9" s="119" t="s">
        <v>146</v>
      </c>
      <c r="M9" s="119" t="s">
        <v>145</v>
      </c>
      <c r="N9" s="119" t="s">
        <v>58</v>
      </c>
      <c r="O9" s="119">
        <v>1</v>
      </c>
      <c r="R9" s="119" t="s">
        <v>58</v>
      </c>
      <c r="AA9" s="119" t="s">
        <v>146</v>
      </c>
      <c r="AB9" s="119" t="s">
        <v>145</v>
      </c>
      <c r="AC9" s="119" t="s">
        <v>58</v>
      </c>
      <c r="AD9" s="119" t="s">
        <v>146</v>
      </c>
      <c r="AE9" s="119" t="s">
        <v>145</v>
      </c>
      <c r="AF9" s="119" t="s">
        <v>58</v>
      </c>
      <c r="AG9" s="119" t="s">
        <v>146</v>
      </c>
      <c r="AH9" s="119" t="s">
        <v>145</v>
      </c>
      <c r="AI9" s="119" t="s">
        <v>58</v>
      </c>
      <c r="AJ9" s="119" t="s">
        <v>146</v>
      </c>
      <c r="AK9" s="119" t="s">
        <v>145</v>
      </c>
      <c r="AL9" s="119" t="s">
        <v>58</v>
      </c>
      <c r="AM9" s="119">
        <v>1</v>
      </c>
      <c r="AP9" s="119" t="s">
        <v>58</v>
      </c>
      <c r="AY9" s="119" t="s">
        <v>146</v>
      </c>
      <c r="AZ9" s="119" t="s">
        <v>145</v>
      </c>
      <c r="BA9" s="119" t="s">
        <v>58</v>
      </c>
      <c r="BB9" s="119" t="s">
        <v>146</v>
      </c>
      <c r="BC9" s="119" t="s">
        <v>145</v>
      </c>
      <c r="BD9" s="119" t="s">
        <v>58</v>
      </c>
      <c r="BE9" s="119" t="s">
        <v>146</v>
      </c>
      <c r="BF9" s="119" t="s">
        <v>145</v>
      </c>
      <c r="BG9" s="119" t="s">
        <v>58</v>
      </c>
      <c r="BH9" s="119" t="s">
        <v>146</v>
      </c>
      <c r="BI9" s="119" t="s">
        <v>145</v>
      </c>
      <c r="BJ9" s="119" t="s">
        <v>58</v>
      </c>
      <c r="BK9" s="119">
        <v>1</v>
      </c>
      <c r="BN9" s="119" t="s">
        <v>58</v>
      </c>
      <c r="BW9" s="119" t="s">
        <v>146</v>
      </c>
      <c r="BX9" s="119" t="s">
        <v>145</v>
      </c>
      <c r="BY9" s="119" t="s">
        <v>58</v>
      </c>
      <c r="BZ9" s="119" t="s">
        <v>146</v>
      </c>
      <c r="CA9" s="119" t="s">
        <v>145</v>
      </c>
      <c r="CB9" s="119" t="s">
        <v>58</v>
      </c>
      <c r="CC9" s="119" t="s">
        <v>146</v>
      </c>
      <c r="CD9" s="119" t="s">
        <v>145</v>
      </c>
      <c r="CE9" s="119" t="s">
        <v>58</v>
      </c>
      <c r="CF9" s="119" t="s">
        <v>146</v>
      </c>
      <c r="CG9" s="119" t="s">
        <v>145</v>
      </c>
      <c r="CH9" s="119" t="s">
        <v>58</v>
      </c>
      <c r="CI9" s="119">
        <v>1</v>
      </c>
      <c r="CL9" s="119" t="s">
        <v>58</v>
      </c>
      <c r="CU9" s="119" t="s">
        <v>146</v>
      </c>
      <c r="CV9" s="119" t="s">
        <v>145</v>
      </c>
      <c r="CW9" s="119" t="s">
        <v>58</v>
      </c>
      <c r="CX9" s="119" t="s">
        <v>146</v>
      </c>
      <c r="CY9" s="119" t="s">
        <v>145</v>
      </c>
      <c r="CZ9" s="119" t="s">
        <v>58</v>
      </c>
      <c r="DA9" s="119" t="s">
        <v>146</v>
      </c>
      <c r="DB9" s="119" t="s">
        <v>145</v>
      </c>
      <c r="DC9" s="119" t="s">
        <v>58</v>
      </c>
      <c r="DD9" s="119" t="s">
        <v>146</v>
      </c>
      <c r="DE9" s="119" t="s">
        <v>145</v>
      </c>
      <c r="DF9" s="119" t="s">
        <v>58</v>
      </c>
      <c r="DG9" s="119">
        <v>1</v>
      </c>
      <c r="DJ9" s="119" t="s">
        <v>58</v>
      </c>
      <c r="DS9" s="119" t="s">
        <v>146</v>
      </c>
      <c r="DT9" s="119" t="s">
        <v>145</v>
      </c>
      <c r="DU9" s="119" t="s">
        <v>58</v>
      </c>
      <c r="DV9" s="119" t="s">
        <v>146</v>
      </c>
      <c r="DW9" s="119" t="s">
        <v>145</v>
      </c>
      <c r="DX9" s="119" t="s">
        <v>58</v>
      </c>
      <c r="DY9" s="119" t="s">
        <v>146</v>
      </c>
      <c r="DZ9" s="119" t="s">
        <v>145</v>
      </c>
      <c r="EA9" s="119" t="s">
        <v>58</v>
      </c>
      <c r="EB9" s="119" t="s">
        <v>146</v>
      </c>
      <c r="EC9" s="119" t="s">
        <v>145</v>
      </c>
      <c r="ED9" s="119" t="s">
        <v>58</v>
      </c>
      <c r="EE9" s="119">
        <v>1</v>
      </c>
      <c r="EH9" s="119" t="s">
        <v>58</v>
      </c>
    </row>
    <row r="10" spans="3:138" ht="12.75">
      <c r="C10" s="119" t="s">
        <v>157</v>
      </c>
      <c r="D10" s="119" t="s">
        <v>157</v>
      </c>
      <c r="E10" s="119" t="s">
        <v>157</v>
      </c>
      <c r="F10" s="119" t="s">
        <v>157</v>
      </c>
      <c r="G10" s="119" t="s">
        <v>157</v>
      </c>
      <c r="H10" s="119" t="s">
        <v>157</v>
      </c>
      <c r="I10" s="119" t="s">
        <v>157</v>
      </c>
      <c r="J10" s="119" t="s">
        <v>157</v>
      </c>
      <c r="K10" s="119" t="s">
        <v>157</v>
      </c>
      <c r="L10" s="119" t="s">
        <v>157</v>
      </c>
      <c r="M10" s="119" t="s">
        <v>157</v>
      </c>
      <c r="N10" s="119" t="s">
        <v>157</v>
      </c>
      <c r="O10" s="119" t="s">
        <v>143</v>
      </c>
      <c r="R10" s="119" t="s">
        <v>143</v>
      </c>
      <c r="AA10" s="119" t="s">
        <v>157</v>
      </c>
      <c r="AB10" s="119" t="s">
        <v>157</v>
      </c>
      <c r="AC10" s="119" t="s">
        <v>157</v>
      </c>
      <c r="AD10" s="119" t="s">
        <v>157</v>
      </c>
      <c r="AE10" s="119" t="s">
        <v>157</v>
      </c>
      <c r="AF10" s="119" t="s">
        <v>157</v>
      </c>
      <c r="AG10" s="119" t="s">
        <v>157</v>
      </c>
      <c r="AH10" s="119" t="s">
        <v>157</v>
      </c>
      <c r="AI10" s="119" t="s">
        <v>157</v>
      </c>
      <c r="AJ10" s="119" t="s">
        <v>157</v>
      </c>
      <c r="AK10" s="119" t="s">
        <v>157</v>
      </c>
      <c r="AL10" s="119" t="s">
        <v>157</v>
      </c>
      <c r="AM10" s="119" t="s">
        <v>143</v>
      </c>
      <c r="AP10" s="119" t="s">
        <v>143</v>
      </c>
      <c r="AY10" s="119" t="s">
        <v>157</v>
      </c>
      <c r="AZ10" s="119" t="s">
        <v>157</v>
      </c>
      <c r="BA10" s="119" t="s">
        <v>157</v>
      </c>
      <c r="BB10" s="119" t="s">
        <v>157</v>
      </c>
      <c r="BC10" s="119" t="s">
        <v>157</v>
      </c>
      <c r="BD10" s="119" t="s">
        <v>157</v>
      </c>
      <c r="BE10" s="119" t="s">
        <v>157</v>
      </c>
      <c r="BF10" s="119" t="s">
        <v>157</v>
      </c>
      <c r="BG10" s="119" t="s">
        <v>157</v>
      </c>
      <c r="BH10" s="119" t="s">
        <v>157</v>
      </c>
      <c r="BI10" s="119" t="s">
        <v>157</v>
      </c>
      <c r="BJ10" s="119" t="s">
        <v>157</v>
      </c>
      <c r="BK10" s="119" t="s">
        <v>143</v>
      </c>
      <c r="BN10" s="119" t="s">
        <v>143</v>
      </c>
      <c r="BW10" s="119" t="s">
        <v>157</v>
      </c>
      <c r="BX10" s="119" t="s">
        <v>157</v>
      </c>
      <c r="BY10" s="119" t="s">
        <v>157</v>
      </c>
      <c r="BZ10" s="119" t="s">
        <v>157</v>
      </c>
      <c r="CA10" s="119" t="s">
        <v>157</v>
      </c>
      <c r="CB10" s="119" t="s">
        <v>157</v>
      </c>
      <c r="CC10" s="119" t="s">
        <v>157</v>
      </c>
      <c r="CD10" s="119" t="s">
        <v>157</v>
      </c>
      <c r="CE10" s="119" t="s">
        <v>157</v>
      </c>
      <c r="CF10" s="119" t="s">
        <v>157</v>
      </c>
      <c r="CG10" s="119" t="s">
        <v>157</v>
      </c>
      <c r="CH10" s="119" t="s">
        <v>157</v>
      </c>
      <c r="CI10" s="119" t="s">
        <v>143</v>
      </c>
      <c r="CL10" s="119" t="s">
        <v>143</v>
      </c>
      <c r="CU10" s="119" t="s">
        <v>157</v>
      </c>
      <c r="CV10" s="119" t="s">
        <v>157</v>
      </c>
      <c r="CW10" s="119" t="s">
        <v>157</v>
      </c>
      <c r="CX10" s="119" t="s">
        <v>157</v>
      </c>
      <c r="CY10" s="119" t="s">
        <v>157</v>
      </c>
      <c r="CZ10" s="119" t="s">
        <v>157</v>
      </c>
      <c r="DA10" s="119" t="s">
        <v>157</v>
      </c>
      <c r="DB10" s="119" t="s">
        <v>157</v>
      </c>
      <c r="DC10" s="119" t="s">
        <v>157</v>
      </c>
      <c r="DD10" s="119" t="s">
        <v>157</v>
      </c>
      <c r="DE10" s="119" t="s">
        <v>157</v>
      </c>
      <c r="DF10" s="119" t="s">
        <v>157</v>
      </c>
      <c r="DG10" s="119" t="s">
        <v>143</v>
      </c>
      <c r="DJ10" s="119" t="s">
        <v>143</v>
      </c>
      <c r="DS10" s="119" t="s">
        <v>157</v>
      </c>
      <c r="DT10" s="119" t="s">
        <v>157</v>
      </c>
      <c r="DU10" s="119" t="s">
        <v>157</v>
      </c>
      <c r="DV10" s="119" t="s">
        <v>157</v>
      </c>
      <c r="DW10" s="119" t="s">
        <v>157</v>
      </c>
      <c r="DX10" s="119" t="s">
        <v>157</v>
      </c>
      <c r="DY10" s="119" t="s">
        <v>157</v>
      </c>
      <c r="DZ10" s="119" t="s">
        <v>157</v>
      </c>
      <c r="EA10" s="119" t="s">
        <v>157</v>
      </c>
      <c r="EB10" s="119" t="s">
        <v>157</v>
      </c>
      <c r="EC10" s="119" t="s">
        <v>157</v>
      </c>
      <c r="ED10" s="119" t="s">
        <v>157</v>
      </c>
      <c r="EE10" s="119" t="s">
        <v>143</v>
      </c>
      <c r="EH10" s="119" t="s">
        <v>143</v>
      </c>
    </row>
    <row r="11" spans="3:140" ht="12.75">
      <c r="C11" s="119" t="s">
        <v>146</v>
      </c>
      <c r="D11" s="119" t="s">
        <v>145</v>
      </c>
      <c r="E11" s="119" t="s">
        <v>58</v>
      </c>
      <c r="F11" s="119" t="s">
        <v>146</v>
      </c>
      <c r="G11" s="119" t="s">
        <v>145</v>
      </c>
      <c r="H11" s="119" t="s">
        <v>58</v>
      </c>
      <c r="I11" s="119" t="s">
        <v>146</v>
      </c>
      <c r="J11" s="119" t="s">
        <v>145</v>
      </c>
      <c r="K11" s="119" t="s">
        <v>58</v>
      </c>
      <c r="L11" s="119" t="s">
        <v>146</v>
      </c>
      <c r="M11" s="119" t="s">
        <v>145</v>
      </c>
      <c r="N11" s="119" t="s">
        <v>58</v>
      </c>
      <c r="O11" s="119" t="s">
        <v>146</v>
      </c>
      <c r="P11" s="119" t="s">
        <v>145</v>
      </c>
      <c r="Q11" s="119" t="s">
        <v>58</v>
      </c>
      <c r="R11" s="119" t="s">
        <v>146</v>
      </c>
      <c r="S11" s="119" t="s">
        <v>145</v>
      </c>
      <c r="T11" s="119" t="s">
        <v>58</v>
      </c>
      <c r="AA11" s="119" t="s">
        <v>146</v>
      </c>
      <c r="AB11" s="119" t="s">
        <v>145</v>
      </c>
      <c r="AC11" s="119" t="s">
        <v>58</v>
      </c>
      <c r="AD11" s="119" t="s">
        <v>146</v>
      </c>
      <c r="AE11" s="119" t="s">
        <v>145</v>
      </c>
      <c r="AF11" s="119" t="s">
        <v>58</v>
      </c>
      <c r="AG11" s="119" t="s">
        <v>146</v>
      </c>
      <c r="AH11" s="119" t="s">
        <v>145</v>
      </c>
      <c r="AI11" s="119" t="s">
        <v>58</v>
      </c>
      <c r="AJ11" s="119" t="s">
        <v>146</v>
      </c>
      <c r="AK11" s="119" t="s">
        <v>145</v>
      </c>
      <c r="AL11" s="119" t="s">
        <v>58</v>
      </c>
      <c r="AM11" s="119" t="s">
        <v>146</v>
      </c>
      <c r="AN11" s="119" t="s">
        <v>145</v>
      </c>
      <c r="AO11" s="119" t="s">
        <v>58</v>
      </c>
      <c r="AP11" s="119" t="s">
        <v>146</v>
      </c>
      <c r="AQ11" s="119" t="s">
        <v>145</v>
      </c>
      <c r="AR11" s="119" t="s">
        <v>58</v>
      </c>
      <c r="AY11" s="119" t="s">
        <v>146</v>
      </c>
      <c r="AZ11" s="119" t="s">
        <v>145</v>
      </c>
      <c r="BA11" s="119" t="s">
        <v>58</v>
      </c>
      <c r="BB11" s="119" t="s">
        <v>146</v>
      </c>
      <c r="BC11" s="119" t="s">
        <v>145</v>
      </c>
      <c r="BD11" s="119" t="s">
        <v>58</v>
      </c>
      <c r="BE11" s="119" t="s">
        <v>146</v>
      </c>
      <c r="BF11" s="119" t="s">
        <v>145</v>
      </c>
      <c r="BG11" s="119" t="s">
        <v>58</v>
      </c>
      <c r="BH11" s="119" t="s">
        <v>146</v>
      </c>
      <c r="BI11" s="119" t="s">
        <v>145</v>
      </c>
      <c r="BJ11" s="119" t="s">
        <v>58</v>
      </c>
      <c r="BK11" s="119" t="s">
        <v>146</v>
      </c>
      <c r="BL11" s="119" t="s">
        <v>145</v>
      </c>
      <c r="BM11" s="119" t="s">
        <v>58</v>
      </c>
      <c r="BN11" s="119" t="s">
        <v>146</v>
      </c>
      <c r="BO11" s="119" t="s">
        <v>145</v>
      </c>
      <c r="BP11" s="119" t="s">
        <v>58</v>
      </c>
      <c r="BW11" s="119" t="s">
        <v>146</v>
      </c>
      <c r="BX11" s="119" t="s">
        <v>145</v>
      </c>
      <c r="BY11" s="119" t="s">
        <v>58</v>
      </c>
      <c r="BZ11" s="119" t="s">
        <v>146</v>
      </c>
      <c r="CA11" s="119" t="s">
        <v>145</v>
      </c>
      <c r="CB11" s="119" t="s">
        <v>58</v>
      </c>
      <c r="CC11" s="119" t="s">
        <v>146</v>
      </c>
      <c r="CD11" s="119" t="s">
        <v>145</v>
      </c>
      <c r="CE11" s="119" t="s">
        <v>58</v>
      </c>
      <c r="CF11" s="119" t="s">
        <v>146</v>
      </c>
      <c r="CG11" s="119" t="s">
        <v>145</v>
      </c>
      <c r="CH11" s="119" t="s">
        <v>58</v>
      </c>
      <c r="CI11" s="119" t="s">
        <v>146</v>
      </c>
      <c r="CJ11" s="119" t="s">
        <v>145</v>
      </c>
      <c r="CK11" s="119" t="s">
        <v>58</v>
      </c>
      <c r="CL11" s="119" t="s">
        <v>146</v>
      </c>
      <c r="CM11" s="119" t="s">
        <v>145</v>
      </c>
      <c r="CN11" s="119" t="s">
        <v>58</v>
      </c>
      <c r="CU11" s="119" t="s">
        <v>146</v>
      </c>
      <c r="CV11" s="119" t="s">
        <v>145</v>
      </c>
      <c r="CW11" s="119" t="s">
        <v>58</v>
      </c>
      <c r="CX11" s="119" t="s">
        <v>146</v>
      </c>
      <c r="CY11" s="119" t="s">
        <v>145</v>
      </c>
      <c r="CZ11" s="119" t="s">
        <v>58</v>
      </c>
      <c r="DA11" s="119" t="s">
        <v>146</v>
      </c>
      <c r="DB11" s="119" t="s">
        <v>145</v>
      </c>
      <c r="DC11" s="119" t="s">
        <v>58</v>
      </c>
      <c r="DD11" s="119" t="s">
        <v>146</v>
      </c>
      <c r="DE11" s="119" t="s">
        <v>145</v>
      </c>
      <c r="DF11" s="119" t="s">
        <v>58</v>
      </c>
      <c r="DG11" s="119" t="s">
        <v>146</v>
      </c>
      <c r="DH11" s="119" t="s">
        <v>145</v>
      </c>
      <c r="DI11" s="119" t="s">
        <v>58</v>
      </c>
      <c r="DJ11" s="119" t="s">
        <v>146</v>
      </c>
      <c r="DK11" s="119" t="s">
        <v>145</v>
      </c>
      <c r="DL11" s="119" t="s">
        <v>58</v>
      </c>
      <c r="DS11" s="119" t="s">
        <v>146</v>
      </c>
      <c r="DT11" s="119" t="s">
        <v>145</v>
      </c>
      <c r="DU11" s="119" t="s">
        <v>58</v>
      </c>
      <c r="DV11" s="119" t="s">
        <v>146</v>
      </c>
      <c r="DW11" s="119" t="s">
        <v>145</v>
      </c>
      <c r="DX11" s="119" t="s">
        <v>58</v>
      </c>
      <c r="DY11" s="119" t="s">
        <v>146</v>
      </c>
      <c r="DZ11" s="119" t="s">
        <v>145</v>
      </c>
      <c r="EA11" s="119" t="s">
        <v>58</v>
      </c>
      <c r="EB11" s="119" t="s">
        <v>146</v>
      </c>
      <c r="EC11" s="119" t="s">
        <v>145</v>
      </c>
      <c r="ED11" s="119" t="s">
        <v>58</v>
      </c>
      <c r="EE11" s="119" t="s">
        <v>146</v>
      </c>
      <c r="EF11" s="119" t="s">
        <v>145</v>
      </c>
      <c r="EG11" s="119" t="s">
        <v>58</v>
      </c>
      <c r="EH11" s="119" t="s">
        <v>146</v>
      </c>
      <c r="EI11" s="119" t="s">
        <v>145</v>
      </c>
      <c r="EJ11" s="119" t="s">
        <v>58</v>
      </c>
    </row>
    <row r="12" spans="3:140" ht="12.75">
      <c r="C12" s="119" t="s">
        <v>157</v>
      </c>
      <c r="D12" s="119" t="s">
        <v>157</v>
      </c>
      <c r="E12" s="119" t="s">
        <v>157</v>
      </c>
      <c r="F12" s="119" t="s">
        <v>157</v>
      </c>
      <c r="G12" s="119" t="s">
        <v>157</v>
      </c>
      <c r="H12" s="119" t="s">
        <v>157</v>
      </c>
      <c r="I12" s="119" t="s">
        <v>157</v>
      </c>
      <c r="J12" s="119" t="s">
        <v>157</v>
      </c>
      <c r="K12" s="119" t="s">
        <v>157</v>
      </c>
      <c r="L12" s="119" t="s">
        <v>157</v>
      </c>
      <c r="M12" s="119" t="s">
        <v>157</v>
      </c>
      <c r="N12" s="119" t="s">
        <v>157</v>
      </c>
      <c r="O12" s="119" t="s">
        <v>157</v>
      </c>
      <c r="P12" s="119" t="s">
        <v>157</v>
      </c>
      <c r="Q12" s="119" t="s">
        <v>157</v>
      </c>
      <c r="R12" s="119" t="s">
        <v>157</v>
      </c>
      <c r="S12" s="119" t="s">
        <v>157</v>
      </c>
      <c r="T12" s="119" t="s">
        <v>157</v>
      </c>
      <c r="AA12" s="119" t="s">
        <v>157</v>
      </c>
      <c r="AB12" s="119" t="s">
        <v>157</v>
      </c>
      <c r="AC12" s="119" t="s">
        <v>157</v>
      </c>
      <c r="AD12" s="119" t="s">
        <v>157</v>
      </c>
      <c r="AE12" s="119" t="s">
        <v>157</v>
      </c>
      <c r="AF12" s="119" t="s">
        <v>157</v>
      </c>
      <c r="AG12" s="119" t="s">
        <v>157</v>
      </c>
      <c r="AH12" s="119" t="s">
        <v>157</v>
      </c>
      <c r="AI12" s="119" t="s">
        <v>157</v>
      </c>
      <c r="AJ12" s="119" t="s">
        <v>157</v>
      </c>
      <c r="AK12" s="119" t="s">
        <v>157</v>
      </c>
      <c r="AL12" s="119" t="s">
        <v>157</v>
      </c>
      <c r="AM12" s="119" t="s">
        <v>157</v>
      </c>
      <c r="AN12" s="119" t="s">
        <v>157</v>
      </c>
      <c r="AO12" s="119" t="s">
        <v>157</v>
      </c>
      <c r="AP12" s="119" t="s">
        <v>157</v>
      </c>
      <c r="AQ12" s="119" t="s">
        <v>157</v>
      </c>
      <c r="AR12" s="119" t="s">
        <v>157</v>
      </c>
      <c r="AY12" s="119" t="s">
        <v>157</v>
      </c>
      <c r="AZ12" s="119" t="s">
        <v>157</v>
      </c>
      <c r="BA12" s="119" t="s">
        <v>157</v>
      </c>
      <c r="BB12" s="119" t="s">
        <v>157</v>
      </c>
      <c r="BC12" s="119" t="s">
        <v>157</v>
      </c>
      <c r="BD12" s="119" t="s">
        <v>157</v>
      </c>
      <c r="BE12" s="119" t="s">
        <v>157</v>
      </c>
      <c r="BF12" s="119" t="s">
        <v>157</v>
      </c>
      <c r="BG12" s="119" t="s">
        <v>157</v>
      </c>
      <c r="BH12" s="119" t="s">
        <v>157</v>
      </c>
      <c r="BI12" s="119" t="s">
        <v>157</v>
      </c>
      <c r="BJ12" s="119" t="s">
        <v>157</v>
      </c>
      <c r="BK12" s="119" t="s">
        <v>157</v>
      </c>
      <c r="BL12" s="119" t="s">
        <v>157</v>
      </c>
      <c r="BM12" s="119" t="s">
        <v>157</v>
      </c>
      <c r="BN12" s="119" t="s">
        <v>157</v>
      </c>
      <c r="BO12" s="119" t="s">
        <v>157</v>
      </c>
      <c r="BP12" s="119" t="s">
        <v>157</v>
      </c>
      <c r="BW12" s="119" t="s">
        <v>157</v>
      </c>
      <c r="BX12" s="119" t="s">
        <v>157</v>
      </c>
      <c r="BY12" s="119" t="s">
        <v>157</v>
      </c>
      <c r="BZ12" s="119" t="s">
        <v>157</v>
      </c>
      <c r="CA12" s="119" t="s">
        <v>157</v>
      </c>
      <c r="CB12" s="119" t="s">
        <v>157</v>
      </c>
      <c r="CC12" s="119" t="s">
        <v>157</v>
      </c>
      <c r="CD12" s="119" t="s">
        <v>157</v>
      </c>
      <c r="CE12" s="119" t="s">
        <v>157</v>
      </c>
      <c r="CF12" s="119" t="s">
        <v>157</v>
      </c>
      <c r="CG12" s="119" t="s">
        <v>157</v>
      </c>
      <c r="CH12" s="119" t="s">
        <v>157</v>
      </c>
      <c r="CI12" s="119" t="s">
        <v>157</v>
      </c>
      <c r="CJ12" s="119" t="s">
        <v>157</v>
      </c>
      <c r="CK12" s="119" t="s">
        <v>157</v>
      </c>
      <c r="CL12" s="119" t="s">
        <v>157</v>
      </c>
      <c r="CM12" s="119" t="s">
        <v>157</v>
      </c>
      <c r="CN12" s="119" t="s">
        <v>157</v>
      </c>
      <c r="CU12" s="119" t="s">
        <v>157</v>
      </c>
      <c r="CV12" s="119" t="s">
        <v>157</v>
      </c>
      <c r="CW12" s="119" t="s">
        <v>157</v>
      </c>
      <c r="CX12" s="119" t="s">
        <v>157</v>
      </c>
      <c r="CY12" s="119" t="s">
        <v>157</v>
      </c>
      <c r="CZ12" s="119" t="s">
        <v>157</v>
      </c>
      <c r="DA12" s="119" t="s">
        <v>157</v>
      </c>
      <c r="DB12" s="119" t="s">
        <v>157</v>
      </c>
      <c r="DC12" s="119" t="s">
        <v>157</v>
      </c>
      <c r="DD12" s="119" t="s">
        <v>157</v>
      </c>
      <c r="DE12" s="119" t="s">
        <v>157</v>
      </c>
      <c r="DF12" s="119" t="s">
        <v>157</v>
      </c>
      <c r="DG12" s="119" t="s">
        <v>157</v>
      </c>
      <c r="DH12" s="119" t="s">
        <v>157</v>
      </c>
      <c r="DI12" s="119" t="s">
        <v>157</v>
      </c>
      <c r="DJ12" s="119" t="s">
        <v>157</v>
      </c>
      <c r="DK12" s="119" t="s">
        <v>157</v>
      </c>
      <c r="DL12" s="119" t="s">
        <v>157</v>
      </c>
      <c r="DS12" s="119" t="s">
        <v>157</v>
      </c>
      <c r="DT12" s="119" t="s">
        <v>157</v>
      </c>
      <c r="DU12" s="119" t="s">
        <v>157</v>
      </c>
      <c r="DV12" s="119" t="s">
        <v>157</v>
      </c>
      <c r="DW12" s="119" t="s">
        <v>157</v>
      </c>
      <c r="DX12" s="119" t="s">
        <v>157</v>
      </c>
      <c r="DY12" s="119" t="s">
        <v>157</v>
      </c>
      <c r="DZ12" s="119" t="s">
        <v>157</v>
      </c>
      <c r="EA12" s="119" t="s">
        <v>157</v>
      </c>
      <c r="EB12" s="119" t="s">
        <v>157</v>
      </c>
      <c r="EC12" s="119" t="s">
        <v>157</v>
      </c>
      <c r="ED12" s="119" t="s">
        <v>157</v>
      </c>
      <c r="EE12" s="119" t="s">
        <v>157</v>
      </c>
      <c r="EF12" s="119" t="s">
        <v>157</v>
      </c>
      <c r="EG12" s="119" t="s">
        <v>157</v>
      </c>
      <c r="EH12" s="119" t="s">
        <v>157</v>
      </c>
      <c r="EI12" s="119" t="s">
        <v>157</v>
      </c>
      <c r="EJ12" s="119" t="s">
        <v>157</v>
      </c>
    </row>
    <row r="13" spans="1:146" ht="12.75">
      <c r="A13" s="119" t="s">
        <v>729</v>
      </c>
      <c r="B13" s="119" t="s">
        <v>32</v>
      </c>
      <c r="C13" s="154">
        <v>90.7</v>
      </c>
      <c r="D13" s="154">
        <v>86.7</v>
      </c>
      <c r="E13" s="154">
        <v>88.7</v>
      </c>
      <c r="F13" s="154">
        <v>18641</v>
      </c>
      <c r="G13" s="154">
        <v>17776</v>
      </c>
      <c r="H13" s="154">
        <v>36417</v>
      </c>
      <c r="I13" s="154">
        <v>85.6</v>
      </c>
      <c r="J13" s="154">
        <v>90.4</v>
      </c>
      <c r="K13" s="154">
        <v>87.9</v>
      </c>
      <c r="L13" s="154">
        <v>18633</v>
      </c>
      <c r="M13" s="154">
        <v>17762</v>
      </c>
      <c r="N13" s="154">
        <v>36395</v>
      </c>
      <c r="O13" s="154">
        <v>82.1</v>
      </c>
      <c r="P13" s="154">
        <v>82.7</v>
      </c>
      <c r="Q13" s="154">
        <v>82.4</v>
      </c>
      <c r="R13" s="154">
        <v>18633</v>
      </c>
      <c r="S13" s="154">
        <v>17762</v>
      </c>
      <c r="T13" s="154">
        <v>36395</v>
      </c>
      <c r="U13" s="154" t="s">
        <v>206</v>
      </c>
      <c r="V13" s="154" t="s">
        <v>206</v>
      </c>
      <c r="W13" s="154" t="s">
        <v>206</v>
      </c>
      <c r="X13" s="154" t="s">
        <v>206</v>
      </c>
      <c r="Y13" s="154" t="s">
        <v>206</v>
      </c>
      <c r="Z13" s="154" t="s">
        <v>206</v>
      </c>
      <c r="AA13" s="154">
        <v>90</v>
      </c>
      <c r="AB13" s="154">
        <v>84.3</v>
      </c>
      <c r="AC13" s="154">
        <v>87.5</v>
      </c>
      <c r="AD13" s="154">
        <v>9937</v>
      </c>
      <c r="AE13" s="154">
        <v>7917</v>
      </c>
      <c r="AF13" s="154">
        <v>17854</v>
      </c>
      <c r="AG13" s="154">
        <v>82.4</v>
      </c>
      <c r="AH13" s="154">
        <v>85.5</v>
      </c>
      <c r="AI13" s="154">
        <v>83.7</v>
      </c>
      <c r="AJ13" s="154">
        <v>9932</v>
      </c>
      <c r="AK13" s="154">
        <v>7913</v>
      </c>
      <c r="AL13" s="154">
        <v>17845</v>
      </c>
      <c r="AM13" s="154">
        <v>79.2</v>
      </c>
      <c r="AN13" s="154">
        <v>78.5</v>
      </c>
      <c r="AO13" s="154">
        <v>78.9</v>
      </c>
      <c r="AP13" s="154">
        <v>9932</v>
      </c>
      <c r="AQ13" s="154">
        <v>7913</v>
      </c>
      <c r="AR13" s="154">
        <v>17845</v>
      </c>
      <c r="AS13" s="154" t="s">
        <v>206</v>
      </c>
      <c r="AT13" s="154" t="s">
        <v>206</v>
      </c>
      <c r="AU13" s="154" t="s">
        <v>206</v>
      </c>
      <c r="AV13" s="154" t="s">
        <v>206</v>
      </c>
      <c r="AW13" s="154" t="s">
        <v>206</v>
      </c>
      <c r="AX13" s="154" t="s">
        <v>206</v>
      </c>
      <c r="AY13" s="154">
        <v>91.7</v>
      </c>
      <c r="AZ13" s="154">
        <v>89.4</v>
      </c>
      <c r="BA13" s="154">
        <v>90.6</v>
      </c>
      <c r="BB13" s="154">
        <v>863</v>
      </c>
      <c r="BC13" s="154">
        <v>792</v>
      </c>
      <c r="BD13" s="154">
        <v>1655</v>
      </c>
      <c r="BE13" s="154">
        <v>94.7</v>
      </c>
      <c r="BF13" s="154">
        <v>96.8</v>
      </c>
      <c r="BG13" s="154">
        <v>95.7</v>
      </c>
      <c r="BH13" s="154">
        <v>864</v>
      </c>
      <c r="BI13" s="154">
        <v>792</v>
      </c>
      <c r="BJ13" s="154">
        <v>1656</v>
      </c>
      <c r="BK13" s="154">
        <v>89.2</v>
      </c>
      <c r="BL13" s="154">
        <v>88.5</v>
      </c>
      <c r="BM13" s="154">
        <v>88.9</v>
      </c>
      <c r="BN13" s="154">
        <v>863</v>
      </c>
      <c r="BO13" s="154">
        <v>792</v>
      </c>
      <c r="BP13" s="154">
        <v>1655</v>
      </c>
      <c r="BQ13" s="154" t="s">
        <v>206</v>
      </c>
      <c r="BR13" s="154" t="s">
        <v>206</v>
      </c>
      <c r="BS13" s="154" t="s">
        <v>206</v>
      </c>
      <c r="BT13" s="154" t="s">
        <v>206</v>
      </c>
      <c r="BU13" s="154" t="s">
        <v>206</v>
      </c>
      <c r="BV13" s="154" t="s">
        <v>206</v>
      </c>
      <c r="BW13" s="154">
        <v>94.8</v>
      </c>
      <c r="BX13" s="154">
        <v>91.4</v>
      </c>
      <c r="BY13" s="154">
        <v>93.3</v>
      </c>
      <c r="BZ13" s="154">
        <v>8711</v>
      </c>
      <c r="CA13" s="154">
        <v>7266</v>
      </c>
      <c r="CB13" s="154">
        <v>15977</v>
      </c>
      <c r="CC13" s="154">
        <v>87.5</v>
      </c>
      <c r="CD13" s="154">
        <v>91.9</v>
      </c>
      <c r="CE13" s="154">
        <v>89.5</v>
      </c>
      <c r="CF13" s="154">
        <v>8708</v>
      </c>
      <c r="CG13" s="154">
        <v>7267</v>
      </c>
      <c r="CH13" s="154">
        <v>15975</v>
      </c>
      <c r="CI13" s="154">
        <v>85.6</v>
      </c>
      <c r="CJ13" s="154">
        <v>86.8</v>
      </c>
      <c r="CK13" s="154">
        <v>86.1</v>
      </c>
      <c r="CL13" s="154">
        <v>8708</v>
      </c>
      <c r="CM13" s="154">
        <v>7265</v>
      </c>
      <c r="CN13" s="154">
        <v>15973</v>
      </c>
      <c r="CO13" s="154" t="s">
        <v>206</v>
      </c>
      <c r="CP13" s="154" t="s">
        <v>206</v>
      </c>
      <c r="CQ13" s="154" t="s">
        <v>206</v>
      </c>
      <c r="CR13" s="154" t="s">
        <v>206</v>
      </c>
      <c r="CS13" s="154" t="s">
        <v>206</v>
      </c>
      <c r="CT13" s="154" t="s">
        <v>206</v>
      </c>
      <c r="CU13" s="154">
        <v>94.4</v>
      </c>
      <c r="CV13" s="154">
        <v>91.4</v>
      </c>
      <c r="CW13" s="154">
        <v>93</v>
      </c>
      <c r="CX13" s="154">
        <v>182651</v>
      </c>
      <c r="CY13" s="154">
        <v>160633</v>
      </c>
      <c r="CZ13" s="154">
        <v>343284</v>
      </c>
      <c r="DA13" s="154">
        <v>88.1</v>
      </c>
      <c r="DB13" s="154">
        <v>92.6</v>
      </c>
      <c r="DC13" s="154">
        <v>90.2</v>
      </c>
      <c r="DD13" s="154">
        <v>182675</v>
      </c>
      <c r="DE13" s="154">
        <v>160650</v>
      </c>
      <c r="DF13" s="154">
        <v>343325</v>
      </c>
      <c r="DG13" s="154">
        <v>85.9</v>
      </c>
      <c r="DH13" s="154">
        <v>87.3</v>
      </c>
      <c r="DI13" s="154">
        <v>86.6</v>
      </c>
      <c r="DJ13" s="154">
        <v>182643</v>
      </c>
      <c r="DK13" s="154">
        <v>160629</v>
      </c>
      <c r="DL13" s="154">
        <v>343272</v>
      </c>
      <c r="DM13" s="154" t="s">
        <v>206</v>
      </c>
      <c r="DN13" s="154" t="s">
        <v>206</v>
      </c>
      <c r="DO13" s="154" t="s">
        <v>206</v>
      </c>
      <c r="DP13" s="154" t="s">
        <v>206</v>
      </c>
      <c r="DQ13" s="154" t="s">
        <v>206</v>
      </c>
      <c r="DR13" s="154" t="s">
        <v>206</v>
      </c>
      <c r="DS13" s="154">
        <v>93.8</v>
      </c>
      <c r="DT13" s="154">
        <v>90.5</v>
      </c>
      <c r="DU13" s="154">
        <v>92.2</v>
      </c>
      <c r="DV13" s="154">
        <v>225225</v>
      </c>
      <c r="DW13" s="154">
        <v>198534</v>
      </c>
      <c r="DX13" s="154">
        <v>423759</v>
      </c>
      <c r="DY13" s="154">
        <v>87.5</v>
      </c>
      <c r="DZ13" s="154">
        <v>92</v>
      </c>
      <c r="EA13" s="154">
        <v>89.6</v>
      </c>
      <c r="EB13" s="154">
        <v>225232</v>
      </c>
      <c r="EC13" s="154">
        <v>198535</v>
      </c>
      <c r="ED13" s="154">
        <v>423767</v>
      </c>
      <c r="EE13" s="154">
        <v>85.2</v>
      </c>
      <c r="EF13" s="154">
        <v>86.4</v>
      </c>
      <c r="EG13" s="154">
        <v>85.7</v>
      </c>
      <c r="EH13" s="154">
        <v>225197</v>
      </c>
      <c r="EI13" s="154">
        <v>198511</v>
      </c>
      <c r="EJ13" s="154">
        <v>423708</v>
      </c>
      <c r="EK13" s="154" t="s">
        <v>206</v>
      </c>
      <c r="EL13" s="154" t="s">
        <v>206</v>
      </c>
      <c r="EM13" s="154" t="s">
        <v>206</v>
      </c>
      <c r="EN13" s="154" t="s">
        <v>206</v>
      </c>
      <c r="EO13" s="154" t="s">
        <v>206</v>
      </c>
      <c r="EP13" s="154" t="s">
        <v>206</v>
      </c>
    </row>
    <row r="14" spans="2:146" ht="12.75">
      <c r="B14" s="119" t="s">
        <v>83</v>
      </c>
      <c r="C14" s="154">
        <v>42.4</v>
      </c>
      <c r="D14" s="154">
        <v>37.6</v>
      </c>
      <c r="E14" s="154">
        <v>39.5</v>
      </c>
      <c r="F14" s="154">
        <v>4163</v>
      </c>
      <c r="G14" s="154">
        <v>6465</v>
      </c>
      <c r="H14" s="154">
        <v>10628</v>
      </c>
      <c r="I14" s="154">
        <v>34.7</v>
      </c>
      <c r="J14" s="154">
        <v>46.8</v>
      </c>
      <c r="K14" s="154">
        <v>42</v>
      </c>
      <c r="L14" s="154">
        <v>4159</v>
      </c>
      <c r="M14" s="154">
        <v>6460</v>
      </c>
      <c r="N14" s="154">
        <v>10619</v>
      </c>
      <c r="O14" s="154">
        <v>26</v>
      </c>
      <c r="P14" s="154">
        <v>29.6</v>
      </c>
      <c r="Q14" s="154">
        <v>28.2</v>
      </c>
      <c r="R14" s="154">
        <v>4159</v>
      </c>
      <c r="S14" s="154">
        <v>6459</v>
      </c>
      <c r="T14" s="154">
        <v>10618</v>
      </c>
      <c r="U14" s="154" t="s">
        <v>206</v>
      </c>
      <c r="V14" s="154" t="s">
        <v>206</v>
      </c>
      <c r="W14" s="154" t="s">
        <v>206</v>
      </c>
      <c r="X14" s="154" t="s">
        <v>206</v>
      </c>
      <c r="Y14" s="154" t="s">
        <v>206</v>
      </c>
      <c r="Z14" s="154" t="s">
        <v>206</v>
      </c>
      <c r="AA14" s="154">
        <v>51.4</v>
      </c>
      <c r="AB14" s="154">
        <v>44.6</v>
      </c>
      <c r="AC14" s="154">
        <v>47.2</v>
      </c>
      <c r="AD14" s="154">
        <v>3115</v>
      </c>
      <c r="AE14" s="154">
        <v>5219</v>
      </c>
      <c r="AF14" s="154">
        <v>8334</v>
      </c>
      <c r="AG14" s="154">
        <v>38.6</v>
      </c>
      <c r="AH14" s="154">
        <v>48.5</v>
      </c>
      <c r="AI14" s="154">
        <v>44.8</v>
      </c>
      <c r="AJ14" s="154">
        <v>3109</v>
      </c>
      <c r="AK14" s="154">
        <v>5215</v>
      </c>
      <c r="AL14" s="154">
        <v>8324</v>
      </c>
      <c r="AM14" s="154">
        <v>31.6</v>
      </c>
      <c r="AN14" s="154">
        <v>34.2</v>
      </c>
      <c r="AO14" s="154">
        <v>33.2</v>
      </c>
      <c r="AP14" s="154">
        <v>3109</v>
      </c>
      <c r="AQ14" s="154">
        <v>5215</v>
      </c>
      <c r="AR14" s="154">
        <v>8324</v>
      </c>
      <c r="AS14" s="154" t="s">
        <v>206</v>
      </c>
      <c r="AT14" s="154" t="s">
        <v>206</v>
      </c>
      <c r="AU14" s="154" t="s">
        <v>206</v>
      </c>
      <c r="AV14" s="154" t="s">
        <v>206</v>
      </c>
      <c r="AW14" s="154" t="s">
        <v>206</v>
      </c>
      <c r="AX14" s="154" t="s">
        <v>206</v>
      </c>
      <c r="AY14" s="154">
        <v>49.4</v>
      </c>
      <c r="AZ14" s="154">
        <v>33.3</v>
      </c>
      <c r="BA14" s="154">
        <v>38.6</v>
      </c>
      <c r="BB14" s="154">
        <v>83</v>
      </c>
      <c r="BC14" s="154">
        <v>168</v>
      </c>
      <c r="BD14" s="154">
        <v>251</v>
      </c>
      <c r="BE14" s="154">
        <v>59</v>
      </c>
      <c r="BF14" s="154">
        <v>72</v>
      </c>
      <c r="BG14" s="154">
        <v>67.7</v>
      </c>
      <c r="BH14" s="154">
        <v>83</v>
      </c>
      <c r="BI14" s="154">
        <v>168</v>
      </c>
      <c r="BJ14" s="154">
        <v>251</v>
      </c>
      <c r="BK14" s="154">
        <v>41</v>
      </c>
      <c r="BL14" s="154">
        <v>32.7</v>
      </c>
      <c r="BM14" s="154">
        <v>35.5</v>
      </c>
      <c r="BN14" s="154">
        <v>83</v>
      </c>
      <c r="BO14" s="154">
        <v>168</v>
      </c>
      <c r="BP14" s="154">
        <v>251</v>
      </c>
      <c r="BQ14" s="154" t="s">
        <v>206</v>
      </c>
      <c r="BR14" s="154" t="s">
        <v>206</v>
      </c>
      <c r="BS14" s="154" t="s">
        <v>206</v>
      </c>
      <c r="BT14" s="154" t="s">
        <v>206</v>
      </c>
      <c r="BU14" s="154" t="s">
        <v>206</v>
      </c>
      <c r="BV14" s="154" t="s">
        <v>206</v>
      </c>
      <c r="BW14" s="154">
        <v>53</v>
      </c>
      <c r="BX14" s="154">
        <v>46.8</v>
      </c>
      <c r="BY14" s="154">
        <v>48.9</v>
      </c>
      <c r="BZ14" s="154">
        <v>1892</v>
      </c>
      <c r="CA14" s="154">
        <v>3509</v>
      </c>
      <c r="CB14" s="154">
        <v>5401</v>
      </c>
      <c r="CC14" s="154">
        <v>39.4</v>
      </c>
      <c r="CD14" s="154">
        <v>52.6</v>
      </c>
      <c r="CE14" s="154">
        <v>48</v>
      </c>
      <c r="CF14" s="154">
        <v>1891</v>
      </c>
      <c r="CG14" s="154">
        <v>3510</v>
      </c>
      <c r="CH14" s="154">
        <v>5401</v>
      </c>
      <c r="CI14" s="154">
        <v>32.2</v>
      </c>
      <c r="CJ14" s="154">
        <v>37</v>
      </c>
      <c r="CK14" s="154">
        <v>35.3</v>
      </c>
      <c r="CL14" s="154">
        <v>1891</v>
      </c>
      <c r="CM14" s="154">
        <v>3508</v>
      </c>
      <c r="CN14" s="154">
        <v>5399</v>
      </c>
      <c r="CO14" s="154" t="s">
        <v>206</v>
      </c>
      <c r="CP14" s="154" t="s">
        <v>206</v>
      </c>
      <c r="CQ14" s="154" t="s">
        <v>206</v>
      </c>
      <c r="CR14" s="154" t="s">
        <v>206</v>
      </c>
      <c r="CS14" s="154" t="s">
        <v>206</v>
      </c>
      <c r="CT14" s="154" t="s">
        <v>206</v>
      </c>
      <c r="CU14" s="154">
        <v>45.9</v>
      </c>
      <c r="CV14" s="154">
        <v>41.7</v>
      </c>
      <c r="CW14" s="154">
        <v>43.2</v>
      </c>
      <c r="CX14" s="154">
        <v>40299</v>
      </c>
      <c r="CY14" s="154">
        <v>73634</v>
      </c>
      <c r="CZ14" s="154">
        <v>113933</v>
      </c>
      <c r="DA14" s="154">
        <v>36.4</v>
      </c>
      <c r="DB14" s="154">
        <v>51.8</v>
      </c>
      <c r="DC14" s="154">
        <v>46.4</v>
      </c>
      <c r="DD14" s="154">
        <v>40304</v>
      </c>
      <c r="DE14" s="154">
        <v>73648</v>
      </c>
      <c r="DF14" s="154">
        <v>113952</v>
      </c>
      <c r="DG14" s="154">
        <v>27.5</v>
      </c>
      <c r="DH14" s="154">
        <v>33.2</v>
      </c>
      <c r="DI14" s="154">
        <v>31.2</v>
      </c>
      <c r="DJ14" s="154">
        <v>40294</v>
      </c>
      <c r="DK14" s="154">
        <v>73628</v>
      </c>
      <c r="DL14" s="154">
        <v>113922</v>
      </c>
      <c r="DM14" s="154" t="s">
        <v>206</v>
      </c>
      <c r="DN14" s="154" t="s">
        <v>206</v>
      </c>
      <c r="DO14" s="154" t="s">
        <v>206</v>
      </c>
      <c r="DP14" s="154" t="s">
        <v>206</v>
      </c>
      <c r="DQ14" s="154" t="s">
        <v>206</v>
      </c>
      <c r="DR14" s="154" t="s">
        <v>206</v>
      </c>
      <c r="DS14" s="154">
        <v>46.2</v>
      </c>
      <c r="DT14" s="154">
        <v>41.7</v>
      </c>
      <c r="DU14" s="154">
        <v>43.3</v>
      </c>
      <c r="DV14" s="154">
        <v>50621</v>
      </c>
      <c r="DW14" s="154">
        <v>90747</v>
      </c>
      <c r="DX14" s="154">
        <v>141368</v>
      </c>
      <c r="DY14" s="154">
        <v>36.6</v>
      </c>
      <c r="DZ14" s="154">
        <v>51.4</v>
      </c>
      <c r="EA14" s="154">
        <v>46.1</v>
      </c>
      <c r="EB14" s="154">
        <v>50614</v>
      </c>
      <c r="EC14" s="154">
        <v>90754</v>
      </c>
      <c r="ED14" s="154">
        <v>141368</v>
      </c>
      <c r="EE14" s="154">
        <v>27.9</v>
      </c>
      <c r="EF14" s="154">
        <v>33.2</v>
      </c>
      <c r="EG14" s="154">
        <v>31.3</v>
      </c>
      <c r="EH14" s="154">
        <v>50604</v>
      </c>
      <c r="EI14" s="154">
        <v>90730</v>
      </c>
      <c r="EJ14" s="154">
        <v>141334</v>
      </c>
      <c r="EK14" s="154" t="s">
        <v>206</v>
      </c>
      <c r="EL14" s="154" t="s">
        <v>206</v>
      </c>
      <c r="EM14" s="154" t="s">
        <v>206</v>
      </c>
      <c r="EN14" s="154" t="s">
        <v>206</v>
      </c>
      <c r="EO14" s="154" t="s">
        <v>206</v>
      </c>
      <c r="EP14" s="154" t="s">
        <v>206</v>
      </c>
    </row>
    <row r="15" spans="2:146" ht="12.75">
      <c r="B15" s="119" t="s">
        <v>33</v>
      </c>
      <c r="C15" s="154">
        <v>45.9</v>
      </c>
      <c r="D15" s="154">
        <v>41.1</v>
      </c>
      <c r="E15" s="154">
        <v>43</v>
      </c>
      <c r="F15" s="154">
        <v>3749</v>
      </c>
      <c r="G15" s="154">
        <v>5691</v>
      </c>
      <c r="H15" s="154">
        <v>9440</v>
      </c>
      <c r="I15" s="154">
        <v>37.4</v>
      </c>
      <c r="J15" s="154">
        <v>51</v>
      </c>
      <c r="K15" s="154">
        <v>45.6</v>
      </c>
      <c r="L15" s="154">
        <v>3745</v>
      </c>
      <c r="M15" s="154">
        <v>5687</v>
      </c>
      <c r="N15" s="154">
        <v>9432</v>
      </c>
      <c r="O15" s="154">
        <v>28.1</v>
      </c>
      <c r="P15" s="154">
        <v>32.4</v>
      </c>
      <c r="Q15" s="154">
        <v>30.7</v>
      </c>
      <c r="R15" s="154">
        <v>3745</v>
      </c>
      <c r="S15" s="154">
        <v>5686</v>
      </c>
      <c r="T15" s="154">
        <v>9431</v>
      </c>
      <c r="U15" s="154" t="s">
        <v>206</v>
      </c>
      <c r="V15" s="154" t="s">
        <v>206</v>
      </c>
      <c r="W15" s="154" t="s">
        <v>206</v>
      </c>
      <c r="X15" s="154" t="s">
        <v>206</v>
      </c>
      <c r="Y15" s="154" t="s">
        <v>206</v>
      </c>
      <c r="Z15" s="154" t="s">
        <v>206</v>
      </c>
      <c r="AA15" s="154">
        <v>54.3</v>
      </c>
      <c r="AB15" s="154">
        <v>48.9</v>
      </c>
      <c r="AC15" s="154">
        <v>51</v>
      </c>
      <c r="AD15" s="154">
        <v>2889</v>
      </c>
      <c r="AE15" s="154">
        <v>4519</v>
      </c>
      <c r="AF15" s="154">
        <v>7408</v>
      </c>
      <c r="AG15" s="154">
        <v>40.7</v>
      </c>
      <c r="AH15" s="154">
        <v>53</v>
      </c>
      <c r="AI15" s="154">
        <v>48.2</v>
      </c>
      <c r="AJ15" s="154">
        <v>2883</v>
      </c>
      <c r="AK15" s="154">
        <v>4515</v>
      </c>
      <c r="AL15" s="154">
        <v>7398</v>
      </c>
      <c r="AM15" s="154">
        <v>33.3</v>
      </c>
      <c r="AN15" s="154">
        <v>37.6</v>
      </c>
      <c r="AO15" s="154">
        <v>35.9</v>
      </c>
      <c r="AP15" s="154">
        <v>2883</v>
      </c>
      <c r="AQ15" s="154">
        <v>4515</v>
      </c>
      <c r="AR15" s="154">
        <v>7398</v>
      </c>
      <c r="AS15" s="154" t="s">
        <v>206</v>
      </c>
      <c r="AT15" s="154" t="s">
        <v>206</v>
      </c>
      <c r="AU15" s="154" t="s">
        <v>206</v>
      </c>
      <c r="AV15" s="154" t="s">
        <v>206</v>
      </c>
      <c r="AW15" s="154" t="s">
        <v>206</v>
      </c>
      <c r="AX15" s="154" t="s">
        <v>206</v>
      </c>
      <c r="AY15" s="154">
        <v>51.4</v>
      </c>
      <c r="AZ15" s="154">
        <v>37.9</v>
      </c>
      <c r="BA15" s="154">
        <v>42.5</v>
      </c>
      <c r="BB15" s="154">
        <v>72</v>
      </c>
      <c r="BC15" s="154">
        <v>140</v>
      </c>
      <c r="BD15" s="154">
        <v>212</v>
      </c>
      <c r="BE15" s="154">
        <v>62.5</v>
      </c>
      <c r="BF15" s="154">
        <v>82.9</v>
      </c>
      <c r="BG15" s="154">
        <v>75.9</v>
      </c>
      <c r="BH15" s="154">
        <v>72</v>
      </c>
      <c r="BI15" s="154">
        <v>140</v>
      </c>
      <c r="BJ15" s="154">
        <v>212</v>
      </c>
      <c r="BK15" s="154">
        <v>41.7</v>
      </c>
      <c r="BL15" s="154">
        <v>37.1</v>
      </c>
      <c r="BM15" s="154">
        <v>38.7</v>
      </c>
      <c r="BN15" s="154">
        <v>72</v>
      </c>
      <c r="BO15" s="154">
        <v>140</v>
      </c>
      <c r="BP15" s="154">
        <v>212</v>
      </c>
      <c r="BQ15" s="154" t="s">
        <v>206</v>
      </c>
      <c r="BR15" s="154" t="s">
        <v>206</v>
      </c>
      <c r="BS15" s="154" t="s">
        <v>206</v>
      </c>
      <c r="BT15" s="154" t="s">
        <v>206</v>
      </c>
      <c r="BU15" s="154" t="s">
        <v>206</v>
      </c>
      <c r="BV15" s="154" t="s">
        <v>206</v>
      </c>
      <c r="BW15" s="154">
        <v>56.3</v>
      </c>
      <c r="BX15" s="154">
        <v>51</v>
      </c>
      <c r="BY15" s="154">
        <v>52.9</v>
      </c>
      <c r="BZ15" s="154">
        <v>1720</v>
      </c>
      <c r="CA15" s="154">
        <v>2994</v>
      </c>
      <c r="CB15" s="154">
        <v>4714</v>
      </c>
      <c r="CC15" s="154">
        <v>41.8</v>
      </c>
      <c r="CD15" s="154">
        <v>56.8</v>
      </c>
      <c r="CE15" s="154">
        <v>51.3</v>
      </c>
      <c r="CF15" s="154">
        <v>1719</v>
      </c>
      <c r="CG15" s="154">
        <v>2994</v>
      </c>
      <c r="CH15" s="154">
        <v>4713</v>
      </c>
      <c r="CI15" s="154">
        <v>34.2</v>
      </c>
      <c r="CJ15" s="154">
        <v>40.3</v>
      </c>
      <c r="CK15" s="154">
        <v>38.1</v>
      </c>
      <c r="CL15" s="154">
        <v>1719</v>
      </c>
      <c r="CM15" s="154">
        <v>2993</v>
      </c>
      <c r="CN15" s="154">
        <v>4712</v>
      </c>
      <c r="CO15" s="154" t="s">
        <v>206</v>
      </c>
      <c r="CP15" s="154" t="s">
        <v>206</v>
      </c>
      <c r="CQ15" s="154" t="s">
        <v>206</v>
      </c>
      <c r="CR15" s="154" t="s">
        <v>206</v>
      </c>
      <c r="CS15" s="154" t="s">
        <v>206</v>
      </c>
      <c r="CT15" s="154" t="s">
        <v>206</v>
      </c>
      <c r="CU15" s="154">
        <v>49.3</v>
      </c>
      <c r="CV15" s="154">
        <v>45.7</v>
      </c>
      <c r="CW15" s="154">
        <v>47</v>
      </c>
      <c r="CX15" s="154">
        <v>36378</v>
      </c>
      <c r="CY15" s="154">
        <v>62716</v>
      </c>
      <c r="CZ15" s="154">
        <v>99094</v>
      </c>
      <c r="DA15" s="154">
        <v>38.9</v>
      </c>
      <c r="DB15" s="154">
        <v>56.6</v>
      </c>
      <c r="DC15" s="154">
        <v>50.1</v>
      </c>
      <c r="DD15" s="154">
        <v>36382</v>
      </c>
      <c r="DE15" s="154">
        <v>62727</v>
      </c>
      <c r="DF15" s="154">
        <v>99109</v>
      </c>
      <c r="DG15" s="154">
        <v>29.4</v>
      </c>
      <c r="DH15" s="154">
        <v>36.4</v>
      </c>
      <c r="DI15" s="154">
        <v>33.8</v>
      </c>
      <c r="DJ15" s="154">
        <v>36373</v>
      </c>
      <c r="DK15" s="154">
        <v>62711</v>
      </c>
      <c r="DL15" s="154">
        <v>99084</v>
      </c>
      <c r="DM15" s="154" t="s">
        <v>206</v>
      </c>
      <c r="DN15" s="154" t="s">
        <v>206</v>
      </c>
      <c r="DO15" s="154" t="s">
        <v>206</v>
      </c>
      <c r="DP15" s="154" t="s">
        <v>206</v>
      </c>
      <c r="DQ15" s="154" t="s">
        <v>206</v>
      </c>
      <c r="DR15" s="154" t="s">
        <v>206</v>
      </c>
      <c r="DS15" s="154">
        <v>49.5</v>
      </c>
      <c r="DT15" s="154">
        <v>45.7</v>
      </c>
      <c r="DU15" s="154">
        <v>47.1</v>
      </c>
      <c r="DV15" s="154">
        <v>45806</v>
      </c>
      <c r="DW15" s="154">
        <v>77574</v>
      </c>
      <c r="DX15" s="154">
        <v>123380</v>
      </c>
      <c r="DY15" s="154">
        <v>39.1</v>
      </c>
      <c r="DZ15" s="154">
        <v>56.1</v>
      </c>
      <c r="EA15" s="154">
        <v>49.8</v>
      </c>
      <c r="EB15" s="154">
        <v>45798</v>
      </c>
      <c r="EC15" s="154">
        <v>77578</v>
      </c>
      <c r="ED15" s="154">
        <v>123376</v>
      </c>
      <c r="EE15" s="154">
        <v>29.8</v>
      </c>
      <c r="EF15" s="154">
        <v>36.4</v>
      </c>
      <c r="EG15" s="154">
        <v>33.9</v>
      </c>
      <c r="EH15" s="154">
        <v>45789</v>
      </c>
      <c r="EI15" s="154">
        <v>77559</v>
      </c>
      <c r="EJ15" s="154">
        <v>123348</v>
      </c>
      <c r="EK15" s="154" t="s">
        <v>206</v>
      </c>
      <c r="EL15" s="154" t="s">
        <v>206</v>
      </c>
      <c r="EM15" s="154" t="s">
        <v>206</v>
      </c>
      <c r="EN15" s="154" t="s">
        <v>206</v>
      </c>
      <c r="EO15" s="154" t="s">
        <v>206</v>
      </c>
      <c r="EP15" s="154" t="s">
        <v>206</v>
      </c>
    </row>
    <row r="16" spans="2:146" ht="12.75">
      <c r="B16" s="119" t="s">
        <v>111</v>
      </c>
      <c r="C16" s="154">
        <v>51.1</v>
      </c>
      <c r="D16" s="154">
        <v>47.1</v>
      </c>
      <c r="E16" s="154">
        <v>48.8</v>
      </c>
      <c r="F16" s="154">
        <v>2871</v>
      </c>
      <c r="G16" s="154">
        <v>3988</v>
      </c>
      <c r="H16" s="154">
        <v>6859</v>
      </c>
      <c r="I16" s="154">
        <v>41.4</v>
      </c>
      <c r="J16" s="154">
        <v>56.8</v>
      </c>
      <c r="K16" s="154">
        <v>50.3</v>
      </c>
      <c r="L16" s="154">
        <v>2869</v>
      </c>
      <c r="M16" s="154">
        <v>3985</v>
      </c>
      <c r="N16" s="154">
        <v>6854</v>
      </c>
      <c r="O16" s="154">
        <v>31.6</v>
      </c>
      <c r="P16" s="154">
        <v>37.1</v>
      </c>
      <c r="Q16" s="154">
        <v>34.8</v>
      </c>
      <c r="R16" s="154">
        <v>2869</v>
      </c>
      <c r="S16" s="154">
        <v>3985</v>
      </c>
      <c r="T16" s="154">
        <v>6854</v>
      </c>
      <c r="U16" s="154" t="s">
        <v>206</v>
      </c>
      <c r="V16" s="154" t="s">
        <v>206</v>
      </c>
      <c r="W16" s="154" t="s">
        <v>206</v>
      </c>
      <c r="X16" s="154" t="s">
        <v>206</v>
      </c>
      <c r="Y16" s="154" t="s">
        <v>206</v>
      </c>
      <c r="Z16" s="154" t="s">
        <v>206</v>
      </c>
      <c r="AA16" s="154">
        <v>60.1</v>
      </c>
      <c r="AB16" s="154">
        <v>53.9</v>
      </c>
      <c r="AC16" s="154">
        <v>56.5</v>
      </c>
      <c r="AD16" s="154">
        <v>2087</v>
      </c>
      <c r="AE16" s="154">
        <v>2835</v>
      </c>
      <c r="AF16" s="154">
        <v>4922</v>
      </c>
      <c r="AG16" s="154">
        <v>44.3</v>
      </c>
      <c r="AH16" s="154">
        <v>57.4</v>
      </c>
      <c r="AI16" s="154">
        <v>51.9</v>
      </c>
      <c r="AJ16" s="154">
        <v>2086</v>
      </c>
      <c r="AK16" s="154">
        <v>2835</v>
      </c>
      <c r="AL16" s="154">
        <v>4921</v>
      </c>
      <c r="AM16" s="154">
        <v>36.6</v>
      </c>
      <c r="AN16" s="154">
        <v>41.3</v>
      </c>
      <c r="AO16" s="154">
        <v>39.3</v>
      </c>
      <c r="AP16" s="154">
        <v>2086</v>
      </c>
      <c r="AQ16" s="154">
        <v>2835</v>
      </c>
      <c r="AR16" s="154">
        <v>4921</v>
      </c>
      <c r="AS16" s="154" t="s">
        <v>206</v>
      </c>
      <c r="AT16" s="154" t="s">
        <v>206</v>
      </c>
      <c r="AU16" s="154" t="s">
        <v>206</v>
      </c>
      <c r="AV16" s="154" t="s">
        <v>206</v>
      </c>
      <c r="AW16" s="154" t="s">
        <v>206</v>
      </c>
      <c r="AX16" s="154" t="s">
        <v>206</v>
      </c>
      <c r="AY16" s="154">
        <v>57.1</v>
      </c>
      <c r="AZ16" s="154">
        <v>43.6</v>
      </c>
      <c r="BA16" s="154">
        <v>48</v>
      </c>
      <c r="BB16" s="154">
        <v>49</v>
      </c>
      <c r="BC16" s="154">
        <v>101</v>
      </c>
      <c r="BD16" s="154">
        <v>150</v>
      </c>
      <c r="BE16" s="154">
        <v>63.3</v>
      </c>
      <c r="BF16" s="154">
        <v>84.2</v>
      </c>
      <c r="BG16" s="154">
        <v>77.3</v>
      </c>
      <c r="BH16" s="154">
        <v>49</v>
      </c>
      <c r="BI16" s="154">
        <v>101</v>
      </c>
      <c r="BJ16" s="154">
        <v>150</v>
      </c>
      <c r="BK16" s="154">
        <v>42.9</v>
      </c>
      <c r="BL16" s="154">
        <v>42.6</v>
      </c>
      <c r="BM16" s="154">
        <v>42.7</v>
      </c>
      <c r="BN16" s="154">
        <v>49</v>
      </c>
      <c r="BO16" s="154">
        <v>101</v>
      </c>
      <c r="BP16" s="154">
        <v>150</v>
      </c>
      <c r="BQ16" s="154" t="s">
        <v>206</v>
      </c>
      <c r="BR16" s="154" t="s">
        <v>206</v>
      </c>
      <c r="BS16" s="154" t="s">
        <v>206</v>
      </c>
      <c r="BT16" s="154" t="s">
        <v>206</v>
      </c>
      <c r="BU16" s="154" t="s">
        <v>206</v>
      </c>
      <c r="BV16" s="154" t="s">
        <v>206</v>
      </c>
      <c r="BW16" s="154">
        <v>62.4</v>
      </c>
      <c r="BX16" s="154">
        <v>57</v>
      </c>
      <c r="BY16" s="154">
        <v>59.2</v>
      </c>
      <c r="BZ16" s="154">
        <v>1203</v>
      </c>
      <c r="CA16" s="154">
        <v>1768</v>
      </c>
      <c r="CB16" s="154">
        <v>2971</v>
      </c>
      <c r="CC16" s="154">
        <v>45.2</v>
      </c>
      <c r="CD16" s="154">
        <v>63.1</v>
      </c>
      <c r="CE16" s="154">
        <v>55.9</v>
      </c>
      <c r="CF16" s="154">
        <v>1202</v>
      </c>
      <c r="CG16" s="154">
        <v>1769</v>
      </c>
      <c r="CH16" s="154">
        <v>2971</v>
      </c>
      <c r="CI16" s="154">
        <v>37.8</v>
      </c>
      <c r="CJ16" s="154">
        <v>45.9</v>
      </c>
      <c r="CK16" s="154">
        <v>42.6</v>
      </c>
      <c r="CL16" s="154">
        <v>1202</v>
      </c>
      <c r="CM16" s="154">
        <v>1768</v>
      </c>
      <c r="CN16" s="154">
        <v>2970</v>
      </c>
      <c r="CO16" s="154" t="s">
        <v>206</v>
      </c>
      <c r="CP16" s="154" t="s">
        <v>206</v>
      </c>
      <c r="CQ16" s="154" t="s">
        <v>206</v>
      </c>
      <c r="CR16" s="154" t="s">
        <v>206</v>
      </c>
      <c r="CS16" s="154" t="s">
        <v>206</v>
      </c>
      <c r="CT16" s="154" t="s">
        <v>206</v>
      </c>
      <c r="CU16" s="154">
        <v>55.8</v>
      </c>
      <c r="CV16" s="154">
        <v>52.4</v>
      </c>
      <c r="CW16" s="154">
        <v>53.8</v>
      </c>
      <c r="CX16" s="154">
        <v>25371</v>
      </c>
      <c r="CY16" s="154">
        <v>37475</v>
      </c>
      <c r="CZ16" s="154">
        <v>62846</v>
      </c>
      <c r="DA16" s="154">
        <v>43.1</v>
      </c>
      <c r="DB16" s="154">
        <v>62.3</v>
      </c>
      <c r="DC16" s="154">
        <v>54.5</v>
      </c>
      <c r="DD16" s="154">
        <v>25371</v>
      </c>
      <c r="DE16" s="154">
        <v>37479</v>
      </c>
      <c r="DF16" s="154">
        <v>62850</v>
      </c>
      <c r="DG16" s="154">
        <v>33.3</v>
      </c>
      <c r="DH16" s="154">
        <v>41.8</v>
      </c>
      <c r="DI16" s="154">
        <v>38.3</v>
      </c>
      <c r="DJ16" s="154">
        <v>25366</v>
      </c>
      <c r="DK16" s="154">
        <v>37472</v>
      </c>
      <c r="DL16" s="154">
        <v>62838</v>
      </c>
      <c r="DM16" s="154" t="s">
        <v>206</v>
      </c>
      <c r="DN16" s="154" t="s">
        <v>206</v>
      </c>
      <c r="DO16" s="154" t="s">
        <v>206</v>
      </c>
      <c r="DP16" s="154" t="s">
        <v>206</v>
      </c>
      <c r="DQ16" s="154" t="s">
        <v>206</v>
      </c>
      <c r="DR16" s="154" t="s">
        <v>206</v>
      </c>
      <c r="DS16" s="154">
        <v>55.9</v>
      </c>
      <c r="DT16" s="154">
        <v>52.2</v>
      </c>
      <c r="DU16" s="154">
        <v>53.7</v>
      </c>
      <c r="DV16" s="154">
        <v>32311</v>
      </c>
      <c r="DW16" s="154">
        <v>47175</v>
      </c>
      <c r="DX16" s="154">
        <v>79486</v>
      </c>
      <c r="DY16" s="154">
        <v>43.2</v>
      </c>
      <c r="DZ16" s="154">
        <v>61.6</v>
      </c>
      <c r="EA16" s="154">
        <v>54.1</v>
      </c>
      <c r="EB16" s="154">
        <v>32306</v>
      </c>
      <c r="EC16" s="154">
        <v>47177</v>
      </c>
      <c r="ED16" s="154">
        <v>79483</v>
      </c>
      <c r="EE16" s="154">
        <v>33.6</v>
      </c>
      <c r="EF16" s="154">
        <v>41.5</v>
      </c>
      <c r="EG16" s="154">
        <v>38.3</v>
      </c>
      <c r="EH16" s="154">
        <v>32301</v>
      </c>
      <c r="EI16" s="154">
        <v>47169</v>
      </c>
      <c r="EJ16" s="154">
        <v>79470</v>
      </c>
      <c r="EK16" s="154" t="s">
        <v>206</v>
      </c>
      <c r="EL16" s="154" t="s">
        <v>206</v>
      </c>
      <c r="EM16" s="154" t="s">
        <v>206</v>
      </c>
      <c r="EN16" s="154" t="s">
        <v>206</v>
      </c>
      <c r="EO16" s="154" t="s">
        <v>206</v>
      </c>
      <c r="EP16" s="154" t="s">
        <v>206</v>
      </c>
    </row>
    <row r="17" spans="2:146" ht="12.75">
      <c r="B17" s="119" t="s">
        <v>112</v>
      </c>
      <c r="C17" s="154">
        <v>28.9</v>
      </c>
      <c r="D17" s="154">
        <v>27</v>
      </c>
      <c r="E17" s="154">
        <v>27.7</v>
      </c>
      <c r="F17" s="154">
        <v>878</v>
      </c>
      <c r="G17" s="154">
        <v>1703</v>
      </c>
      <c r="H17" s="154">
        <v>2581</v>
      </c>
      <c r="I17" s="154">
        <v>24.5</v>
      </c>
      <c r="J17" s="154">
        <v>37.5</v>
      </c>
      <c r="K17" s="154">
        <v>33.1</v>
      </c>
      <c r="L17" s="154">
        <v>876</v>
      </c>
      <c r="M17" s="154">
        <v>1702</v>
      </c>
      <c r="N17" s="154">
        <v>2578</v>
      </c>
      <c r="O17" s="154">
        <v>16.4</v>
      </c>
      <c r="P17" s="154">
        <v>21.2</v>
      </c>
      <c r="Q17" s="154">
        <v>19.6</v>
      </c>
      <c r="R17" s="154">
        <v>876</v>
      </c>
      <c r="S17" s="154">
        <v>1701</v>
      </c>
      <c r="T17" s="154">
        <v>2577</v>
      </c>
      <c r="U17" s="154" t="s">
        <v>206</v>
      </c>
      <c r="V17" s="154" t="s">
        <v>206</v>
      </c>
      <c r="W17" s="154" t="s">
        <v>206</v>
      </c>
      <c r="X17" s="154" t="s">
        <v>206</v>
      </c>
      <c r="Y17" s="154" t="s">
        <v>206</v>
      </c>
      <c r="Z17" s="154" t="s">
        <v>206</v>
      </c>
      <c r="AA17" s="154">
        <v>39.2</v>
      </c>
      <c r="AB17" s="154">
        <v>40.7</v>
      </c>
      <c r="AC17" s="154">
        <v>40.2</v>
      </c>
      <c r="AD17" s="154">
        <v>802</v>
      </c>
      <c r="AE17" s="154">
        <v>1684</v>
      </c>
      <c r="AF17" s="154">
        <v>2486</v>
      </c>
      <c r="AG17" s="154">
        <v>31.4</v>
      </c>
      <c r="AH17" s="154">
        <v>45.6</v>
      </c>
      <c r="AI17" s="154">
        <v>41</v>
      </c>
      <c r="AJ17" s="154">
        <v>797</v>
      </c>
      <c r="AK17" s="154">
        <v>1680</v>
      </c>
      <c r="AL17" s="154">
        <v>2477</v>
      </c>
      <c r="AM17" s="154">
        <v>24.7</v>
      </c>
      <c r="AN17" s="154">
        <v>31.2</v>
      </c>
      <c r="AO17" s="154">
        <v>29.1</v>
      </c>
      <c r="AP17" s="154">
        <v>797</v>
      </c>
      <c r="AQ17" s="154">
        <v>1680</v>
      </c>
      <c r="AR17" s="154">
        <v>2477</v>
      </c>
      <c r="AS17" s="154" t="s">
        <v>206</v>
      </c>
      <c r="AT17" s="154" t="s">
        <v>206</v>
      </c>
      <c r="AU17" s="154" t="s">
        <v>206</v>
      </c>
      <c r="AV17" s="154" t="s">
        <v>206</v>
      </c>
      <c r="AW17" s="154" t="s">
        <v>206</v>
      </c>
      <c r="AX17" s="154" t="s">
        <v>206</v>
      </c>
      <c r="AY17" s="154">
        <v>39.1</v>
      </c>
      <c r="AZ17" s="154">
        <v>23.1</v>
      </c>
      <c r="BA17" s="154">
        <v>29</v>
      </c>
      <c r="BB17" s="154">
        <v>23</v>
      </c>
      <c r="BC17" s="154">
        <v>39</v>
      </c>
      <c r="BD17" s="154">
        <v>62</v>
      </c>
      <c r="BE17" s="154">
        <v>60.9</v>
      </c>
      <c r="BF17" s="154">
        <v>79.5</v>
      </c>
      <c r="BG17" s="154">
        <v>72.6</v>
      </c>
      <c r="BH17" s="154">
        <v>23</v>
      </c>
      <c r="BI17" s="154">
        <v>39</v>
      </c>
      <c r="BJ17" s="154">
        <v>62</v>
      </c>
      <c r="BK17" s="154">
        <v>39.1</v>
      </c>
      <c r="BL17" s="154">
        <v>23.1</v>
      </c>
      <c r="BM17" s="154">
        <v>29</v>
      </c>
      <c r="BN17" s="154">
        <v>23</v>
      </c>
      <c r="BO17" s="154">
        <v>39</v>
      </c>
      <c r="BP17" s="154">
        <v>62</v>
      </c>
      <c r="BQ17" s="154" t="s">
        <v>206</v>
      </c>
      <c r="BR17" s="154" t="s">
        <v>206</v>
      </c>
      <c r="BS17" s="154" t="s">
        <v>206</v>
      </c>
      <c r="BT17" s="154" t="s">
        <v>206</v>
      </c>
      <c r="BU17" s="154" t="s">
        <v>206</v>
      </c>
      <c r="BV17" s="154" t="s">
        <v>206</v>
      </c>
      <c r="BW17" s="154">
        <v>42.2</v>
      </c>
      <c r="BX17" s="154">
        <v>42.3</v>
      </c>
      <c r="BY17" s="154">
        <v>42.2</v>
      </c>
      <c r="BZ17" s="154">
        <v>517</v>
      </c>
      <c r="CA17" s="154">
        <v>1226</v>
      </c>
      <c r="CB17" s="154">
        <v>1743</v>
      </c>
      <c r="CC17" s="154">
        <v>34</v>
      </c>
      <c r="CD17" s="154">
        <v>47.7</v>
      </c>
      <c r="CE17" s="154">
        <v>43.6</v>
      </c>
      <c r="CF17" s="154">
        <v>517</v>
      </c>
      <c r="CG17" s="154">
        <v>1225</v>
      </c>
      <c r="CH17" s="154">
        <v>1742</v>
      </c>
      <c r="CI17" s="154">
        <v>25.9</v>
      </c>
      <c r="CJ17" s="154">
        <v>32.2</v>
      </c>
      <c r="CK17" s="154">
        <v>30.3</v>
      </c>
      <c r="CL17" s="154">
        <v>517</v>
      </c>
      <c r="CM17" s="154">
        <v>1225</v>
      </c>
      <c r="CN17" s="154">
        <v>1742</v>
      </c>
      <c r="CO17" s="154" t="s">
        <v>206</v>
      </c>
      <c r="CP17" s="154" t="s">
        <v>206</v>
      </c>
      <c r="CQ17" s="154" t="s">
        <v>206</v>
      </c>
      <c r="CR17" s="154" t="s">
        <v>206</v>
      </c>
      <c r="CS17" s="154" t="s">
        <v>206</v>
      </c>
      <c r="CT17" s="154" t="s">
        <v>206</v>
      </c>
      <c r="CU17" s="154">
        <v>34.1</v>
      </c>
      <c r="CV17" s="154">
        <v>35.6</v>
      </c>
      <c r="CW17" s="154">
        <v>35.2</v>
      </c>
      <c r="CX17" s="154">
        <v>11007</v>
      </c>
      <c r="CY17" s="154">
        <v>25241</v>
      </c>
      <c r="CZ17" s="154">
        <v>36248</v>
      </c>
      <c r="DA17" s="154">
        <v>29.1</v>
      </c>
      <c r="DB17" s="154">
        <v>48.1</v>
      </c>
      <c r="DC17" s="154">
        <v>42.4</v>
      </c>
      <c r="DD17" s="154">
        <v>11011</v>
      </c>
      <c r="DE17" s="154">
        <v>25248</v>
      </c>
      <c r="DF17" s="154">
        <v>36259</v>
      </c>
      <c r="DG17" s="154">
        <v>20.3</v>
      </c>
      <c r="DH17" s="154">
        <v>28.6</v>
      </c>
      <c r="DI17" s="154">
        <v>26</v>
      </c>
      <c r="DJ17" s="154">
        <v>11007</v>
      </c>
      <c r="DK17" s="154">
        <v>25239</v>
      </c>
      <c r="DL17" s="154">
        <v>36246</v>
      </c>
      <c r="DM17" s="154" t="s">
        <v>206</v>
      </c>
      <c r="DN17" s="154" t="s">
        <v>206</v>
      </c>
      <c r="DO17" s="154" t="s">
        <v>206</v>
      </c>
      <c r="DP17" s="154" t="s">
        <v>206</v>
      </c>
      <c r="DQ17" s="154" t="s">
        <v>206</v>
      </c>
      <c r="DR17" s="154" t="s">
        <v>206</v>
      </c>
      <c r="DS17" s="154">
        <v>34.3</v>
      </c>
      <c r="DT17" s="154">
        <v>35.7</v>
      </c>
      <c r="DU17" s="154">
        <v>35.3</v>
      </c>
      <c r="DV17" s="154">
        <v>13495</v>
      </c>
      <c r="DW17" s="154">
        <v>30399</v>
      </c>
      <c r="DX17" s="154">
        <v>43894</v>
      </c>
      <c r="DY17" s="154">
        <v>29.2</v>
      </c>
      <c r="DZ17" s="154">
        <v>47.4</v>
      </c>
      <c r="EA17" s="154">
        <v>41.8</v>
      </c>
      <c r="EB17" s="154">
        <v>13492</v>
      </c>
      <c r="EC17" s="154">
        <v>30401</v>
      </c>
      <c r="ED17" s="154">
        <v>43893</v>
      </c>
      <c r="EE17" s="154">
        <v>20.5</v>
      </c>
      <c r="EF17" s="154">
        <v>28.4</v>
      </c>
      <c r="EG17" s="154">
        <v>26</v>
      </c>
      <c r="EH17" s="154">
        <v>13488</v>
      </c>
      <c r="EI17" s="154">
        <v>30390</v>
      </c>
      <c r="EJ17" s="154">
        <v>43878</v>
      </c>
      <c r="EK17" s="154" t="s">
        <v>206</v>
      </c>
      <c r="EL17" s="154" t="s">
        <v>206</v>
      </c>
      <c r="EM17" s="154" t="s">
        <v>206</v>
      </c>
      <c r="EN17" s="154" t="s">
        <v>206</v>
      </c>
      <c r="EO17" s="154" t="s">
        <v>206</v>
      </c>
      <c r="EP17" s="154" t="s">
        <v>206</v>
      </c>
    </row>
    <row r="18" spans="2:146" ht="12.75">
      <c r="B18" s="119" t="s">
        <v>34</v>
      </c>
      <c r="C18" s="154">
        <v>10.1</v>
      </c>
      <c r="D18" s="154">
        <v>12.1</v>
      </c>
      <c r="E18" s="154">
        <v>11.4</v>
      </c>
      <c r="F18" s="154">
        <v>414</v>
      </c>
      <c r="G18" s="154">
        <v>774</v>
      </c>
      <c r="H18" s="154">
        <v>1188</v>
      </c>
      <c r="I18" s="154">
        <v>10.1</v>
      </c>
      <c r="J18" s="154">
        <v>15.5</v>
      </c>
      <c r="K18" s="154">
        <v>13.6</v>
      </c>
      <c r="L18" s="154">
        <v>414</v>
      </c>
      <c r="M18" s="154">
        <v>773</v>
      </c>
      <c r="N18" s="154">
        <v>1187</v>
      </c>
      <c r="O18" s="154">
        <v>7.7</v>
      </c>
      <c r="P18" s="154">
        <v>9.2</v>
      </c>
      <c r="Q18" s="154">
        <v>8.7</v>
      </c>
      <c r="R18" s="154">
        <v>414</v>
      </c>
      <c r="S18" s="154">
        <v>773</v>
      </c>
      <c r="T18" s="154">
        <v>1187</v>
      </c>
      <c r="U18" s="154" t="s">
        <v>206</v>
      </c>
      <c r="V18" s="154" t="s">
        <v>206</v>
      </c>
      <c r="W18" s="154" t="s">
        <v>206</v>
      </c>
      <c r="X18" s="154" t="s">
        <v>206</v>
      </c>
      <c r="Y18" s="154" t="s">
        <v>206</v>
      </c>
      <c r="Z18" s="154" t="s">
        <v>206</v>
      </c>
      <c r="AA18" s="154">
        <v>15</v>
      </c>
      <c r="AB18" s="154">
        <v>16.9</v>
      </c>
      <c r="AC18" s="154">
        <v>16.4</v>
      </c>
      <c r="AD18" s="154">
        <v>226</v>
      </c>
      <c r="AE18" s="154">
        <v>700</v>
      </c>
      <c r="AF18" s="154">
        <v>926</v>
      </c>
      <c r="AG18" s="154">
        <v>11.9</v>
      </c>
      <c r="AH18" s="154">
        <v>19</v>
      </c>
      <c r="AI18" s="154">
        <v>17.3</v>
      </c>
      <c r="AJ18" s="154">
        <v>226</v>
      </c>
      <c r="AK18" s="154">
        <v>700</v>
      </c>
      <c r="AL18" s="154">
        <v>926</v>
      </c>
      <c r="AM18" s="154">
        <v>8.8</v>
      </c>
      <c r="AN18" s="154">
        <v>12.7</v>
      </c>
      <c r="AO18" s="154">
        <v>11.8</v>
      </c>
      <c r="AP18" s="154">
        <v>226</v>
      </c>
      <c r="AQ18" s="154">
        <v>700</v>
      </c>
      <c r="AR18" s="154">
        <v>926</v>
      </c>
      <c r="AS18" s="154" t="s">
        <v>206</v>
      </c>
      <c r="AT18" s="154" t="s">
        <v>206</v>
      </c>
      <c r="AU18" s="154" t="s">
        <v>206</v>
      </c>
      <c r="AV18" s="154" t="s">
        <v>206</v>
      </c>
      <c r="AW18" s="154" t="s">
        <v>206</v>
      </c>
      <c r="AX18" s="154" t="s">
        <v>206</v>
      </c>
      <c r="AY18" s="154">
        <v>36.4</v>
      </c>
      <c r="AZ18" s="154">
        <v>10.7</v>
      </c>
      <c r="BA18" s="154">
        <v>17.9</v>
      </c>
      <c r="BB18" s="154">
        <v>11</v>
      </c>
      <c r="BC18" s="154">
        <v>28</v>
      </c>
      <c r="BD18" s="154">
        <v>39</v>
      </c>
      <c r="BE18" s="154">
        <v>36.4</v>
      </c>
      <c r="BF18" s="154">
        <v>17.9</v>
      </c>
      <c r="BG18" s="154">
        <v>23.1</v>
      </c>
      <c r="BH18" s="154">
        <v>11</v>
      </c>
      <c r="BI18" s="154">
        <v>28</v>
      </c>
      <c r="BJ18" s="154">
        <v>39</v>
      </c>
      <c r="BK18" s="154">
        <v>36.4</v>
      </c>
      <c r="BL18" s="154">
        <v>10.7</v>
      </c>
      <c r="BM18" s="154">
        <v>17.9</v>
      </c>
      <c r="BN18" s="154">
        <v>11</v>
      </c>
      <c r="BO18" s="154">
        <v>28</v>
      </c>
      <c r="BP18" s="154">
        <v>39</v>
      </c>
      <c r="BQ18" s="154" t="s">
        <v>206</v>
      </c>
      <c r="BR18" s="154" t="s">
        <v>206</v>
      </c>
      <c r="BS18" s="154" t="s">
        <v>206</v>
      </c>
      <c r="BT18" s="154" t="s">
        <v>206</v>
      </c>
      <c r="BU18" s="154" t="s">
        <v>206</v>
      </c>
      <c r="BV18" s="154" t="s">
        <v>206</v>
      </c>
      <c r="BW18" s="154">
        <v>19.2</v>
      </c>
      <c r="BX18" s="154">
        <v>22.3</v>
      </c>
      <c r="BY18" s="154">
        <v>21.5</v>
      </c>
      <c r="BZ18" s="154">
        <v>172</v>
      </c>
      <c r="CA18" s="154">
        <v>515</v>
      </c>
      <c r="CB18" s="154">
        <v>687</v>
      </c>
      <c r="CC18" s="154">
        <v>15.1</v>
      </c>
      <c r="CD18" s="154">
        <v>27.9</v>
      </c>
      <c r="CE18" s="154">
        <v>24.7</v>
      </c>
      <c r="CF18" s="154">
        <v>172</v>
      </c>
      <c r="CG18" s="154">
        <v>516</v>
      </c>
      <c r="CH18" s="154">
        <v>688</v>
      </c>
      <c r="CI18" s="154">
        <v>11.6</v>
      </c>
      <c r="CJ18" s="154">
        <v>18.3</v>
      </c>
      <c r="CK18" s="154">
        <v>16.6</v>
      </c>
      <c r="CL18" s="154">
        <v>172</v>
      </c>
      <c r="CM18" s="154">
        <v>515</v>
      </c>
      <c r="CN18" s="154">
        <v>687</v>
      </c>
      <c r="CO18" s="154" t="s">
        <v>206</v>
      </c>
      <c r="CP18" s="154" t="s">
        <v>206</v>
      </c>
      <c r="CQ18" s="154" t="s">
        <v>206</v>
      </c>
      <c r="CR18" s="154" t="s">
        <v>206</v>
      </c>
      <c r="CS18" s="154" t="s">
        <v>206</v>
      </c>
      <c r="CT18" s="154" t="s">
        <v>206</v>
      </c>
      <c r="CU18" s="154">
        <v>14.9</v>
      </c>
      <c r="CV18" s="154">
        <v>18.7</v>
      </c>
      <c r="CW18" s="154">
        <v>17.7</v>
      </c>
      <c r="CX18" s="154">
        <v>3921</v>
      </c>
      <c r="CY18" s="154">
        <v>10918</v>
      </c>
      <c r="CZ18" s="154">
        <v>14839</v>
      </c>
      <c r="DA18" s="154">
        <v>13.2</v>
      </c>
      <c r="DB18" s="154">
        <v>24.4</v>
      </c>
      <c r="DC18" s="154">
        <v>21.5</v>
      </c>
      <c r="DD18" s="154">
        <v>3922</v>
      </c>
      <c r="DE18" s="154">
        <v>10921</v>
      </c>
      <c r="DF18" s="154">
        <v>14843</v>
      </c>
      <c r="DG18" s="154">
        <v>10.3</v>
      </c>
      <c r="DH18" s="154">
        <v>14.7</v>
      </c>
      <c r="DI18" s="154">
        <v>13.5</v>
      </c>
      <c r="DJ18" s="154">
        <v>3921</v>
      </c>
      <c r="DK18" s="154">
        <v>10917</v>
      </c>
      <c r="DL18" s="154">
        <v>14838</v>
      </c>
      <c r="DM18" s="154" t="s">
        <v>206</v>
      </c>
      <c r="DN18" s="154" t="s">
        <v>206</v>
      </c>
      <c r="DO18" s="154" t="s">
        <v>206</v>
      </c>
      <c r="DP18" s="154" t="s">
        <v>206</v>
      </c>
      <c r="DQ18" s="154" t="s">
        <v>206</v>
      </c>
      <c r="DR18" s="154" t="s">
        <v>206</v>
      </c>
      <c r="DS18" s="154">
        <v>14.7</v>
      </c>
      <c r="DT18" s="154">
        <v>18.3</v>
      </c>
      <c r="DU18" s="154">
        <v>17.4</v>
      </c>
      <c r="DV18" s="154">
        <v>4815</v>
      </c>
      <c r="DW18" s="154">
        <v>13173</v>
      </c>
      <c r="DX18" s="154">
        <v>17988</v>
      </c>
      <c r="DY18" s="154">
        <v>12.9</v>
      </c>
      <c r="DZ18" s="154">
        <v>23.7</v>
      </c>
      <c r="EA18" s="154">
        <v>20.8</v>
      </c>
      <c r="EB18" s="154">
        <v>4816</v>
      </c>
      <c r="EC18" s="154">
        <v>13176</v>
      </c>
      <c r="ED18" s="154">
        <v>17992</v>
      </c>
      <c r="EE18" s="154">
        <v>10.1</v>
      </c>
      <c r="EF18" s="154">
        <v>14.4</v>
      </c>
      <c r="EG18" s="154">
        <v>13.3</v>
      </c>
      <c r="EH18" s="154">
        <v>4815</v>
      </c>
      <c r="EI18" s="154">
        <v>13171</v>
      </c>
      <c r="EJ18" s="154">
        <v>17986</v>
      </c>
      <c r="EK18" s="154" t="s">
        <v>206</v>
      </c>
      <c r="EL18" s="154" t="s">
        <v>206</v>
      </c>
      <c r="EM18" s="154" t="s">
        <v>206</v>
      </c>
      <c r="EN18" s="154" t="s">
        <v>206</v>
      </c>
      <c r="EO18" s="154" t="s">
        <v>206</v>
      </c>
      <c r="EP18" s="154" t="s">
        <v>206</v>
      </c>
    </row>
    <row r="19" spans="3:146" ht="12.75">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row>
    <row r="20" spans="2:146" ht="14.25">
      <c r="B20" s="119" t="s">
        <v>872</v>
      </c>
      <c r="C20" s="154">
        <v>81.9</v>
      </c>
      <c r="D20" s="154">
        <v>73.6</v>
      </c>
      <c r="E20" s="154">
        <v>77.6</v>
      </c>
      <c r="F20" s="154">
        <v>22818</v>
      </c>
      <c r="G20" s="154">
        <v>24267</v>
      </c>
      <c r="H20" s="154">
        <v>47085</v>
      </c>
      <c r="I20" s="154">
        <v>76.3</v>
      </c>
      <c r="J20" s="154">
        <v>78.7</v>
      </c>
      <c r="K20" s="154">
        <v>77.5</v>
      </c>
      <c r="L20" s="154">
        <v>22806</v>
      </c>
      <c r="M20" s="154">
        <v>24248</v>
      </c>
      <c r="N20" s="154">
        <v>47054</v>
      </c>
      <c r="O20" s="154">
        <v>71.8</v>
      </c>
      <c r="P20" s="154">
        <v>68.5</v>
      </c>
      <c r="Q20" s="154">
        <v>70.1</v>
      </c>
      <c r="R20" s="154">
        <v>22806</v>
      </c>
      <c r="S20" s="154">
        <v>24247</v>
      </c>
      <c r="T20" s="154">
        <v>47053</v>
      </c>
      <c r="U20" s="154" t="s">
        <v>206</v>
      </c>
      <c r="V20" s="154" t="s">
        <v>206</v>
      </c>
      <c r="W20" s="154" t="s">
        <v>206</v>
      </c>
      <c r="X20" s="154" t="s">
        <v>206</v>
      </c>
      <c r="Y20" s="154" t="s">
        <v>206</v>
      </c>
      <c r="Z20" s="154" t="s">
        <v>206</v>
      </c>
      <c r="AA20" s="154">
        <v>80.8</v>
      </c>
      <c r="AB20" s="154">
        <v>68.6</v>
      </c>
      <c r="AC20" s="154">
        <v>74.7</v>
      </c>
      <c r="AD20" s="154">
        <v>13061</v>
      </c>
      <c r="AE20" s="154">
        <v>13145</v>
      </c>
      <c r="AF20" s="154">
        <v>26206</v>
      </c>
      <c r="AG20" s="154">
        <v>71.9</v>
      </c>
      <c r="AH20" s="154">
        <v>70.8</v>
      </c>
      <c r="AI20" s="154">
        <v>71.3</v>
      </c>
      <c r="AJ20" s="154">
        <v>13050</v>
      </c>
      <c r="AK20" s="154">
        <v>13137</v>
      </c>
      <c r="AL20" s="154">
        <v>26187</v>
      </c>
      <c r="AM20" s="154">
        <v>67.8</v>
      </c>
      <c r="AN20" s="154">
        <v>60.9</v>
      </c>
      <c r="AO20" s="154">
        <v>64.3</v>
      </c>
      <c r="AP20" s="154">
        <v>13050</v>
      </c>
      <c r="AQ20" s="154">
        <v>13137</v>
      </c>
      <c r="AR20" s="154">
        <v>26187</v>
      </c>
      <c r="AS20" s="154" t="s">
        <v>206</v>
      </c>
      <c r="AT20" s="154" t="s">
        <v>206</v>
      </c>
      <c r="AU20" s="154" t="s">
        <v>206</v>
      </c>
      <c r="AV20" s="154" t="s">
        <v>206</v>
      </c>
      <c r="AW20" s="154" t="s">
        <v>206</v>
      </c>
      <c r="AX20" s="154" t="s">
        <v>206</v>
      </c>
      <c r="AY20" s="154">
        <v>87.9</v>
      </c>
      <c r="AZ20" s="154">
        <v>79.6</v>
      </c>
      <c r="BA20" s="154">
        <v>83.7</v>
      </c>
      <c r="BB20" s="154">
        <v>947</v>
      </c>
      <c r="BC20" s="154">
        <v>961</v>
      </c>
      <c r="BD20" s="154">
        <v>1908</v>
      </c>
      <c r="BE20" s="154">
        <v>91.6</v>
      </c>
      <c r="BF20" s="154">
        <v>92.5</v>
      </c>
      <c r="BG20" s="154">
        <v>92</v>
      </c>
      <c r="BH20" s="154">
        <v>948</v>
      </c>
      <c r="BI20" s="154">
        <v>961</v>
      </c>
      <c r="BJ20" s="154">
        <v>1909</v>
      </c>
      <c r="BK20" s="154">
        <v>84.9</v>
      </c>
      <c r="BL20" s="154">
        <v>78.8</v>
      </c>
      <c r="BM20" s="154">
        <v>81.8</v>
      </c>
      <c r="BN20" s="154">
        <v>947</v>
      </c>
      <c r="BO20" s="154">
        <v>961</v>
      </c>
      <c r="BP20" s="154">
        <v>1908</v>
      </c>
      <c r="BQ20" s="154" t="s">
        <v>206</v>
      </c>
      <c r="BR20" s="154" t="s">
        <v>206</v>
      </c>
      <c r="BS20" s="154" t="s">
        <v>206</v>
      </c>
      <c r="BT20" s="154" t="s">
        <v>206</v>
      </c>
      <c r="BU20" s="154" t="s">
        <v>206</v>
      </c>
      <c r="BV20" s="154" t="s">
        <v>206</v>
      </c>
      <c r="BW20" s="154">
        <v>87.3</v>
      </c>
      <c r="BX20" s="154">
        <v>76.9</v>
      </c>
      <c r="BY20" s="154">
        <v>82.1</v>
      </c>
      <c r="BZ20" s="154">
        <v>10611</v>
      </c>
      <c r="CA20" s="154">
        <v>10779</v>
      </c>
      <c r="CB20" s="154">
        <v>21390</v>
      </c>
      <c r="CC20" s="154">
        <v>78.9</v>
      </c>
      <c r="CD20" s="154">
        <v>79</v>
      </c>
      <c r="CE20" s="154">
        <v>79</v>
      </c>
      <c r="CF20" s="154">
        <v>10607</v>
      </c>
      <c r="CG20" s="154">
        <v>10781</v>
      </c>
      <c r="CH20" s="154">
        <v>21388</v>
      </c>
      <c r="CI20" s="154">
        <v>76</v>
      </c>
      <c r="CJ20" s="154">
        <v>70.6</v>
      </c>
      <c r="CK20" s="154">
        <v>73.3</v>
      </c>
      <c r="CL20" s="154">
        <v>10607</v>
      </c>
      <c r="CM20" s="154">
        <v>10777</v>
      </c>
      <c r="CN20" s="154">
        <v>21384</v>
      </c>
      <c r="CO20" s="154" t="s">
        <v>206</v>
      </c>
      <c r="CP20" s="154" t="s">
        <v>206</v>
      </c>
      <c r="CQ20" s="154" t="s">
        <v>206</v>
      </c>
      <c r="CR20" s="154" t="s">
        <v>206</v>
      </c>
      <c r="CS20" s="154" t="s">
        <v>206</v>
      </c>
      <c r="CT20" s="154" t="s">
        <v>206</v>
      </c>
      <c r="CU20" s="154">
        <v>85.6</v>
      </c>
      <c r="CV20" s="154">
        <v>75.7</v>
      </c>
      <c r="CW20" s="154">
        <v>80.6</v>
      </c>
      <c r="CX20" s="154">
        <v>223027</v>
      </c>
      <c r="CY20" s="154">
        <v>234332</v>
      </c>
      <c r="CZ20" s="154">
        <v>457359</v>
      </c>
      <c r="DA20" s="154">
        <v>78.7</v>
      </c>
      <c r="DB20" s="154">
        <v>79.8</v>
      </c>
      <c r="DC20" s="154">
        <v>79.3</v>
      </c>
      <c r="DD20" s="154">
        <v>223056</v>
      </c>
      <c r="DE20" s="154">
        <v>234363</v>
      </c>
      <c r="DF20" s="154">
        <v>457419</v>
      </c>
      <c r="DG20" s="154">
        <v>75.3</v>
      </c>
      <c r="DH20" s="154">
        <v>70.3</v>
      </c>
      <c r="DI20" s="154">
        <v>72.8</v>
      </c>
      <c r="DJ20" s="154">
        <v>223014</v>
      </c>
      <c r="DK20" s="154">
        <v>234322</v>
      </c>
      <c r="DL20" s="154">
        <v>457336</v>
      </c>
      <c r="DM20" s="154" t="s">
        <v>206</v>
      </c>
      <c r="DN20" s="154" t="s">
        <v>206</v>
      </c>
      <c r="DO20" s="154" t="s">
        <v>206</v>
      </c>
      <c r="DP20" s="154" t="s">
        <v>206</v>
      </c>
      <c r="DQ20" s="154" t="s">
        <v>206</v>
      </c>
      <c r="DR20" s="154" t="s">
        <v>206</v>
      </c>
      <c r="DS20" s="154">
        <v>84.9</v>
      </c>
      <c r="DT20" s="154">
        <v>75.1</v>
      </c>
      <c r="DU20" s="154">
        <v>79.9</v>
      </c>
      <c r="DV20" s="154">
        <v>276828</v>
      </c>
      <c r="DW20" s="154">
        <v>290320</v>
      </c>
      <c r="DX20" s="154">
        <v>567148</v>
      </c>
      <c r="DY20" s="154">
        <v>78.1</v>
      </c>
      <c r="DZ20" s="154">
        <v>79.2</v>
      </c>
      <c r="EA20" s="154">
        <v>78.7</v>
      </c>
      <c r="EB20" s="154">
        <v>276826</v>
      </c>
      <c r="EC20" s="154">
        <v>290328</v>
      </c>
      <c r="ED20" s="154">
        <v>567154</v>
      </c>
      <c r="EE20" s="154">
        <v>74.5</v>
      </c>
      <c r="EF20" s="154">
        <v>69.6</v>
      </c>
      <c r="EG20" s="154">
        <v>72</v>
      </c>
      <c r="EH20" s="154">
        <v>276781</v>
      </c>
      <c r="EI20" s="154">
        <v>290279</v>
      </c>
      <c r="EJ20" s="154">
        <v>567060</v>
      </c>
      <c r="EK20" s="154" t="s">
        <v>206</v>
      </c>
      <c r="EL20" s="154" t="s">
        <v>206</v>
      </c>
      <c r="EM20" s="154" t="s">
        <v>206</v>
      </c>
      <c r="EN20" s="154" t="s">
        <v>206</v>
      </c>
      <c r="EO20" s="154" t="s">
        <v>206</v>
      </c>
      <c r="EP20" s="154" t="s">
        <v>206</v>
      </c>
    </row>
    <row r="21" s="53" customFormat="1" ht="12.75"/>
    <row r="22" s="53" customFormat="1" ht="12.75"/>
    <row r="23" s="53" customFormat="1" ht="12.75"/>
    <row r="24" s="53" customFormat="1" ht="12.75"/>
    <row r="25" s="53" customFormat="1" ht="12.75"/>
    <row r="26" s="53" customFormat="1" ht="12.75"/>
    <row r="27" spans="1:86" s="53" customFormat="1" ht="12.75">
      <c r="A27"/>
      <c r="B27"/>
      <c r="C27" t="s">
        <v>847</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row>
    <row r="28" spans="1:134" s="53" customFormat="1" ht="12.75">
      <c r="A28"/>
      <c r="B28"/>
      <c r="C28" t="s">
        <v>17</v>
      </c>
      <c r="D28"/>
      <c r="E28"/>
      <c r="F28"/>
      <c r="G28"/>
      <c r="H28"/>
      <c r="I28"/>
      <c r="J28"/>
      <c r="K28"/>
      <c r="L28"/>
      <c r="M28"/>
      <c r="N28"/>
      <c r="O28"/>
      <c r="P28"/>
      <c r="Q28"/>
      <c r="R28"/>
      <c r="S28"/>
      <c r="T28"/>
      <c r="U28"/>
      <c r="V28"/>
      <c r="W28"/>
      <c r="X28"/>
      <c r="Y28"/>
      <c r="Z28"/>
      <c r="AA28" t="s">
        <v>22</v>
      </c>
      <c r="AB28"/>
      <c r="AC28"/>
      <c r="AD28"/>
      <c r="AE28"/>
      <c r="AF28"/>
      <c r="AG28"/>
      <c r="AH28"/>
      <c r="AI28"/>
      <c r="AJ28"/>
      <c r="AK28"/>
      <c r="AL28"/>
      <c r="AM28"/>
      <c r="AN28"/>
      <c r="AO28"/>
      <c r="AP28"/>
      <c r="AQ28"/>
      <c r="AR28"/>
      <c r="AS28"/>
      <c r="AT28"/>
      <c r="AU28"/>
      <c r="AV28"/>
      <c r="AW28"/>
      <c r="AX28"/>
      <c r="AY28" t="s">
        <v>26</v>
      </c>
      <c r="AZ28"/>
      <c r="BA28"/>
      <c r="BB28"/>
      <c r="BC28"/>
      <c r="BD28"/>
      <c r="BE28"/>
      <c r="BF28"/>
      <c r="BG28"/>
      <c r="BH28"/>
      <c r="BI28"/>
      <c r="BJ28"/>
      <c r="BK28"/>
      <c r="BL28"/>
      <c r="BM28"/>
      <c r="BN28"/>
      <c r="BO28"/>
      <c r="BP28"/>
      <c r="BQ28"/>
      <c r="BR28"/>
      <c r="BS28"/>
      <c r="BT28"/>
      <c r="BU28"/>
      <c r="BV28"/>
      <c r="BW28" t="s">
        <v>12</v>
      </c>
      <c r="BX28"/>
      <c r="BY28"/>
      <c r="BZ28"/>
      <c r="CA28"/>
      <c r="CB28"/>
      <c r="CC28"/>
      <c r="CD28"/>
      <c r="CE28"/>
      <c r="CF28"/>
      <c r="CG28"/>
      <c r="CH28"/>
      <c r="CI28"/>
      <c r="CJ28"/>
      <c r="CK28"/>
      <c r="CL28"/>
      <c r="CM28"/>
      <c r="CN28"/>
      <c r="CO28"/>
      <c r="CP28"/>
      <c r="CQ28"/>
      <c r="CR28"/>
      <c r="CS28"/>
      <c r="CT28"/>
      <c r="CU28" t="s">
        <v>7</v>
      </c>
      <c r="CV28"/>
      <c r="CW28"/>
      <c r="CX28"/>
      <c r="CY28"/>
      <c r="CZ28"/>
      <c r="DA28"/>
      <c r="DB28"/>
      <c r="DC28"/>
      <c r="DD28"/>
      <c r="DE28"/>
      <c r="DF28"/>
      <c r="DG28"/>
      <c r="DH28"/>
      <c r="DI28"/>
      <c r="DJ28"/>
      <c r="DK28"/>
      <c r="DL28"/>
      <c r="DM28"/>
      <c r="DN28"/>
      <c r="DO28"/>
      <c r="DP28"/>
      <c r="DQ28"/>
      <c r="DR28"/>
      <c r="DS28" t="s">
        <v>58</v>
      </c>
      <c r="DT28"/>
      <c r="DU28"/>
      <c r="DV28"/>
      <c r="DW28"/>
      <c r="DX28"/>
      <c r="DY28"/>
      <c r="DZ28"/>
      <c r="EA28"/>
      <c r="EB28"/>
      <c r="EC28"/>
      <c r="ED28"/>
    </row>
    <row r="29" spans="1:134" s="53" customFormat="1" ht="12.75">
      <c r="A29"/>
      <c r="B29"/>
      <c r="C29" t="s">
        <v>859</v>
      </c>
      <c r="D29"/>
      <c r="E29"/>
      <c r="F29"/>
      <c r="G29"/>
      <c r="H29"/>
      <c r="I29" t="s">
        <v>860</v>
      </c>
      <c r="J29"/>
      <c r="K29"/>
      <c r="L29"/>
      <c r="M29"/>
      <c r="N29"/>
      <c r="O29"/>
      <c r="P29"/>
      <c r="Q29"/>
      <c r="R29"/>
      <c r="S29"/>
      <c r="T29"/>
      <c r="U29"/>
      <c r="V29"/>
      <c r="W29"/>
      <c r="X29"/>
      <c r="Y29"/>
      <c r="Z29"/>
      <c r="AA29" t="s">
        <v>859</v>
      </c>
      <c r="AB29"/>
      <c r="AC29"/>
      <c r="AD29"/>
      <c r="AE29"/>
      <c r="AF29"/>
      <c r="AG29" t="s">
        <v>860</v>
      </c>
      <c r="AH29"/>
      <c r="AI29"/>
      <c r="AJ29"/>
      <c r="AK29"/>
      <c r="AL29"/>
      <c r="AM29"/>
      <c r="AN29"/>
      <c r="AO29"/>
      <c r="AP29"/>
      <c r="AQ29"/>
      <c r="AR29"/>
      <c r="AS29"/>
      <c r="AT29"/>
      <c r="AU29"/>
      <c r="AV29"/>
      <c r="AW29"/>
      <c r="AX29"/>
      <c r="AY29" t="s">
        <v>859</v>
      </c>
      <c r="AZ29"/>
      <c r="BA29"/>
      <c r="BB29"/>
      <c r="BC29"/>
      <c r="BD29"/>
      <c r="BE29" t="s">
        <v>860</v>
      </c>
      <c r="BF29"/>
      <c r="BG29"/>
      <c r="BH29"/>
      <c r="BI29"/>
      <c r="BJ29"/>
      <c r="BK29"/>
      <c r="BL29"/>
      <c r="BM29"/>
      <c r="BN29"/>
      <c r="BO29"/>
      <c r="BP29"/>
      <c r="BQ29"/>
      <c r="BR29"/>
      <c r="BS29"/>
      <c r="BT29"/>
      <c r="BU29"/>
      <c r="BV29"/>
      <c r="BW29" t="s">
        <v>859</v>
      </c>
      <c r="BX29"/>
      <c r="BY29"/>
      <c r="BZ29"/>
      <c r="CA29"/>
      <c r="CB29"/>
      <c r="CC29" t="s">
        <v>860</v>
      </c>
      <c r="CD29"/>
      <c r="CE29"/>
      <c r="CF29"/>
      <c r="CG29"/>
      <c r="CH29"/>
      <c r="CI29"/>
      <c r="CJ29"/>
      <c r="CK29"/>
      <c r="CL29"/>
      <c r="CM29"/>
      <c r="CN29"/>
      <c r="CO29"/>
      <c r="CP29"/>
      <c r="CQ29"/>
      <c r="CR29"/>
      <c r="CS29"/>
      <c r="CT29"/>
      <c r="CU29" t="s">
        <v>859</v>
      </c>
      <c r="CV29"/>
      <c r="CW29"/>
      <c r="CX29"/>
      <c r="CY29"/>
      <c r="CZ29"/>
      <c r="DA29" t="s">
        <v>860</v>
      </c>
      <c r="DB29"/>
      <c r="DC29"/>
      <c r="DD29"/>
      <c r="DE29"/>
      <c r="DF29"/>
      <c r="DG29"/>
      <c r="DH29"/>
      <c r="DI29"/>
      <c r="DJ29"/>
      <c r="DK29"/>
      <c r="DL29"/>
      <c r="DM29"/>
      <c r="DN29"/>
      <c r="DO29"/>
      <c r="DP29"/>
      <c r="DQ29"/>
      <c r="DR29"/>
      <c r="DS29" t="s">
        <v>859</v>
      </c>
      <c r="DT29"/>
      <c r="DU29"/>
      <c r="DV29"/>
      <c r="DW29"/>
      <c r="DX29"/>
      <c r="DY29" t="s">
        <v>860</v>
      </c>
      <c r="DZ29"/>
      <c r="EA29"/>
      <c r="EB29"/>
      <c r="EC29"/>
      <c r="ED29"/>
    </row>
    <row r="30" spans="1:134" s="53" customFormat="1" ht="12.75">
      <c r="A30"/>
      <c r="B30"/>
      <c r="C30">
        <v>1</v>
      </c>
      <c r="D30"/>
      <c r="E30"/>
      <c r="F30"/>
      <c r="G30"/>
      <c r="H30"/>
      <c r="I30">
        <v>1</v>
      </c>
      <c r="J30"/>
      <c r="K30"/>
      <c r="L30"/>
      <c r="M30"/>
      <c r="N30"/>
      <c r="O30"/>
      <c r="P30"/>
      <c r="Q30"/>
      <c r="R30"/>
      <c r="S30"/>
      <c r="T30"/>
      <c r="U30"/>
      <c r="V30"/>
      <c r="W30"/>
      <c r="X30"/>
      <c r="Y30"/>
      <c r="Z30"/>
      <c r="AA30">
        <v>1</v>
      </c>
      <c r="AB30"/>
      <c r="AC30"/>
      <c r="AD30"/>
      <c r="AE30"/>
      <c r="AF30"/>
      <c r="AG30">
        <v>1</v>
      </c>
      <c r="AH30"/>
      <c r="AI30"/>
      <c r="AJ30"/>
      <c r="AK30"/>
      <c r="AL30"/>
      <c r="AM30"/>
      <c r="AN30"/>
      <c r="AO30"/>
      <c r="AP30"/>
      <c r="AQ30"/>
      <c r="AR30"/>
      <c r="AS30"/>
      <c r="AT30"/>
      <c r="AU30"/>
      <c r="AV30"/>
      <c r="AW30"/>
      <c r="AX30"/>
      <c r="AY30">
        <v>1</v>
      </c>
      <c r="AZ30"/>
      <c r="BA30"/>
      <c r="BB30"/>
      <c r="BC30"/>
      <c r="BD30"/>
      <c r="BE30">
        <v>1</v>
      </c>
      <c r="BF30"/>
      <c r="BG30"/>
      <c r="BH30"/>
      <c r="BI30"/>
      <c r="BJ30"/>
      <c r="BK30"/>
      <c r="BL30"/>
      <c r="BM30"/>
      <c r="BN30"/>
      <c r="BO30"/>
      <c r="BP30"/>
      <c r="BQ30"/>
      <c r="BR30"/>
      <c r="BS30"/>
      <c r="BT30"/>
      <c r="BU30"/>
      <c r="BV30"/>
      <c r="BW30">
        <v>1</v>
      </c>
      <c r="BX30"/>
      <c r="BY30"/>
      <c r="BZ30"/>
      <c r="CA30"/>
      <c r="CB30"/>
      <c r="CC30">
        <v>1</v>
      </c>
      <c r="CD30"/>
      <c r="CE30"/>
      <c r="CF30"/>
      <c r="CG30"/>
      <c r="CH30"/>
      <c r="CI30"/>
      <c r="CJ30"/>
      <c r="CK30"/>
      <c r="CL30"/>
      <c r="CM30"/>
      <c r="CN30"/>
      <c r="CO30"/>
      <c r="CP30"/>
      <c r="CQ30"/>
      <c r="CR30"/>
      <c r="CS30"/>
      <c r="CT30"/>
      <c r="CU30">
        <v>1</v>
      </c>
      <c r="CV30"/>
      <c r="CW30"/>
      <c r="CX30"/>
      <c r="CY30"/>
      <c r="CZ30"/>
      <c r="DA30">
        <v>1</v>
      </c>
      <c r="DB30"/>
      <c r="DC30"/>
      <c r="DD30"/>
      <c r="DE30"/>
      <c r="DF30"/>
      <c r="DG30"/>
      <c r="DH30"/>
      <c r="DI30"/>
      <c r="DJ30"/>
      <c r="DK30"/>
      <c r="DL30"/>
      <c r="DM30"/>
      <c r="DN30"/>
      <c r="DO30"/>
      <c r="DP30"/>
      <c r="DQ30"/>
      <c r="DR30"/>
      <c r="DS30">
        <v>1</v>
      </c>
      <c r="DT30"/>
      <c r="DU30"/>
      <c r="DV30"/>
      <c r="DW30"/>
      <c r="DX30"/>
      <c r="DY30">
        <v>1</v>
      </c>
      <c r="DZ30"/>
      <c r="EA30"/>
      <c r="EB30"/>
      <c r="EC30"/>
      <c r="ED30"/>
    </row>
    <row r="31" spans="1:134" s="53" customFormat="1" ht="12.75">
      <c r="A31"/>
      <c r="B31"/>
      <c r="C31" t="s">
        <v>863</v>
      </c>
      <c r="D31"/>
      <c r="E31"/>
      <c r="F31"/>
      <c r="G31"/>
      <c r="H31"/>
      <c r="I31" t="s">
        <v>864</v>
      </c>
      <c r="J31"/>
      <c r="K31"/>
      <c r="L31"/>
      <c r="M31"/>
      <c r="N31"/>
      <c r="O31"/>
      <c r="P31"/>
      <c r="Q31"/>
      <c r="R31"/>
      <c r="S31"/>
      <c r="T31"/>
      <c r="U31"/>
      <c r="V31"/>
      <c r="W31"/>
      <c r="X31"/>
      <c r="Y31"/>
      <c r="Z31"/>
      <c r="AA31" t="s">
        <v>863</v>
      </c>
      <c r="AB31"/>
      <c r="AC31"/>
      <c r="AD31"/>
      <c r="AE31"/>
      <c r="AF31"/>
      <c r="AG31" t="s">
        <v>864</v>
      </c>
      <c r="AH31"/>
      <c r="AI31"/>
      <c r="AJ31"/>
      <c r="AK31"/>
      <c r="AL31"/>
      <c r="AM31"/>
      <c r="AN31"/>
      <c r="AO31"/>
      <c r="AP31"/>
      <c r="AQ31"/>
      <c r="AR31"/>
      <c r="AS31"/>
      <c r="AT31"/>
      <c r="AU31"/>
      <c r="AV31"/>
      <c r="AW31"/>
      <c r="AX31"/>
      <c r="AY31" t="s">
        <v>863</v>
      </c>
      <c r="AZ31"/>
      <c r="BA31"/>
      <c r="BB31"/>
      <c r="BC31"/>
      <c r="BD31"/>
      <c r="BE31" t="s">
        <v>864</v>
      </c>
      <c r="BF31"/>
      <c r="BG31"/>
      <c r="BH31"/>
      <c r="BI31"/>
      <c r="BJ31"/>
      <c r="BK31"/>
      <c r="BL31"/>
      <c r="BM31"/>
      <c r="BN31"/>
      <c r="BO31"/>
      <c r="BP31"/>
      <c r="BQ31"/>
      <c r="BR31"/>
      <c r="BS31"/>
      <c r="BT31"/>
      <c r="BU31"/>
      <c r="BV31"/>
      <c r="BW31" t="s">
        <v>863</v>
      </c>
      <c r="BX31"/>
      <c r="BY31"/>
      <c r="BZ31"/>
      <c r="CA31"/>
      <c r="CB31"/>
      <c r="CC31" t="s">
        <v>864</v>
      </c>
      <c r="CD31"/>
      <c r="CE31"/>
      <c r="CF31"/>
      <c r="CG31"/>
      <c r="CH31"/>
      <c r="CI31"/>
      <c r="CJ31"/>
      <c r="CK31"/>
      <c r="CL31"/>
      <c r="CM31"/>
      <c r="CN31"/>
      <c r="CO31"/>
      <c r="CP31"/>
      <c r="CQ31"/>
      <c r="CR31"/>
      <c r="CS31"/>
      <c r="CT31"/>
      <c r="CU31" t="s">
        <v>863</v>
      </c>
      <c r="CV31"/>
      <c r="CW31"/>
      <c r="CX31"/>
      <c r="CY31"/>
      <c r="CZ31"/>
      <c r="DA31" t="s">
        <v>864</v>
      </c>
      <c r="DB31"/>
      <c r="DC31"/>
      <c r="DD31"/>
      <c r="DE31"/>
      <c r="DF31"/>
      <c r="DG31"/>
      <c r="DH31"/>
      <c r="DI31"/>
      <c r="DJ31"/>
      <c r="DK31"/>
      <c r="DL31"/>
      <c r="DM31"/>
      <c r="DN31"/>
      <c r="DO31"/>
      <c r="DP31"/>
      <c r="DQ31"/>
      <c r="DR31"/>
      <c r="DS31" t="s">
        <v>863</v>
      </c>
      <c r="DT31"/>
      <c r="DU31"/>
      <c r="DV31"/>
      <c r="DW31"/>
      <c r="DX31"/>
      <c r="DY31" t="s">
        <v>864</v>
      </c>
      <c r="DZ31"/>
      <c r="EA31"/>
      <c r="EB31"/>
      <c r="EC31"/>
      <c r="ED31"/>
    </row>
    <row r="32" spans="1:134" s="53" customFormat="1" ht="12.75">
      <c r="A32"/>
      <c r="B32"/>
      <c r="C32">
        <v>1</v>
      </c>
      <c r="D32"/>
      <c r="E32"/>
      <c r="F32" t="s">
        <v>58</v>
      </c>
      <c r="G32"/>
      <c r="H32"/>
      <c r="I32">
        <v>1</v>
      </c>
      <c r="J32"/>
      <c r="K32"/>
      <c r="L32" t="s">
        <v>58</v>
      </c>
      <c r="M32"/>
      <c r="N32"/>
      <c r="O32"/>
      <c r="P32"/>
      <c r="Q32"/>
      <c r="R32"/>
      <c r="S32"/>
      <c r="T32"/>
      <c r="U32"/>
      <c r="V32"/>
      <c r="W32"/>
      <c r="X32"/>
      <c r="Y32"/>
      <c r="Z32"/>
      <c r="AA32">
        <v>1</v>
      </c>
      <c r="AB32"/>
      <c r="AC32"/>
      <c r="AD32" t="s">
        <v>58</v>
      </c>
      <c r="AE32"/>
      <c r="AF32"/>
      <c r="AG32">
        <v>1</v>
      </c>
      <c r="AH32"/>
      <c r="AI32"/>
      <c r="AJ32" t="s">
        <v>58</v>
      </c>
      <c r="AK32"/>
      <c r="AL32"/>
      <c r="AM32"/>
      <c r="AN32"/>
      <c r="AO32"/>
      <c r="AP32"/>
      <c r="AQ32"/>
      <c r="AR32"/>
      <c r="AS32"/>
      <c r="AT32"/>
      <c r="AU32"/>
      <c r="AV32"/>
      <c r="AW32"/>
      <c r="AX32"/>
      <c r="AY32">
        <v>1</v>
      </c>
      <c r="AZ32"/>
      <c r="BA32"/>
      <c r="BB32" t="s">
        <v>58</v>
      </c>
      <c r="BC32"/>
      <c r="BD32"/>
      <c r="BE32">
        <v>1</v>
      </c>
      <c r="BF32"/>
      <c r="BG32"/>
      <c r="BH32" t="s">
        <v>58</v>
      </c>
      <c r="BI32"/>
      <c r="BJ32"/>
      <c r="BK32"/>
      <c r="BL32"/>
      <c r="BM32"/>
      <c r="BN32"/>
      <c r="BO32"/>
      <c r="BP32"/>
      <c r="BQ32"/>
      <c r="BR32"/>
      <c r="BS32"/>
      <c r="BT32"/>
      <c r="BU32"/>
      <c r="BV32"/>
      <c r="BW32">
        <v>1</v>
      </c>
      <c r="BX32"/>
      <c r="BY32"/>
      <c r="BZ32" t="s">
        <v>58</v>
      </c>
      <c r="CA32"/>
      <c r="CB32"/>
      <c r="CC32">
        <v>1</v>
      </c>
      <c r="CD32"/>
      <c r="CE32"/>
      <c r="CF32" t="s">
        <v>58</v>
      </c>
      <c r="CG32"/>
      <c r="CH32"/>
      <c r="CI32"/>
      <c r="CJ32"/>
      <c r="CK32"/>
      <c r="CL32"/>
      <c r="CM32"/>
      <c r="CN32"/>
      <c r="CO32"/>
      <c r="CP32"/>
      <c r="CQ32"/>
      <c r="CR32"/>
      <c r="CS32"/>
      <c r="CT32"/>
      <c r="CU32">
        <v>1</v>
      </c>
      <c r="CV32"/>
      <c r="CW32"/>
      <c r="CX32" t="s">
        <v>58</v>
      </c>
      <c r="CY32"/>
      <c r="CZ32"/>
      <c r="DA32">
        <v>1</v>
      </c>
      <c r="DB32"/>
      <c r="DC32"/>
      <c r="DD32" t="s">
        <v>58</v>
      </c>
      <c r="DE32"/>
      <c r="DF32"/>
      <c r="DG32"/>
      <c r="DH32"/>
      <c r="DI32"/>
      <c r="DJ32"/>
      <c r="DK32"/>
      <c r="DL32"/>
      <c r="DM32"/>
      <c r="DN32"/>
      <c r="DO32"/>
      <c r="DP32"/>
      <c r="DQ32"/>
      <c r="DR32"/>
      <c r="DS32">
        <v>1</v>
      </c>
      <c r="DT32"/>
      <c r="DU32"/>
      <c r="DV32" t="s">
        <v>58</v>
      </c>
      <c r="DW32"/>
      <c r="DX32"/>
      <c r="DY32">
        <v>1</v>
      </c>
      <c r="DZ32"/>
      <c r="EA32"/>
      <c r="EB32" t="s">
        <v>58</v>
      </c>
      <c r="EC32"/>
      <c r="ED32"/>
    </row>
    <row r="33" spans="1:134" s="53" customFormat="1" ht="12.75">
      <c r="A33"/>
      <c r="B33"/>
      <c r="C33" t="s">
        <v>143</v>
      </c>
      <c r="D33"/>
      <c r="E33"/>
      <c r="F33" t="s">
        <v>143</v>
      </c>
      <c r="G33"/>
      <c r="H33"/>
      <c r="I33" t="s">
        <v>143</v>
      </c>
      <c r="J33"/>
      <c r="K33"/>
      <c r="L33" t="s">
        <v>143</v>
      </c>
      <c r="M33"/>
      <c r="N33"/>
      <c r="O33"/>
      <c r="P33"/>
      <c r="Q33"/>
      <c r="R33"/>
      <c r="S33"/>
      <c r="T33"/>
      <c r="U33"/>
      <c r="V33"/>
      <c r="W33"/>
      <c r="X33"/>
      <c r="Y33"/>
      <c r="Z33"/>
      <c r="AA33" t="s">
        <v>143</v>
      </c>
      <c r="AB33"/>
      <c r="AC33"/>
      <c r="AD33" t="s">
        <v>143</v>
      </c>
      <c r="AE33"/>
      <c r="AF33"/>
      <c r="AG33" t="s">
        <v>143</v>
      </c>
      <c r="AH33"/>
      <c r="AI33"/>
      <c r="AJ33" t="s">
        <v>143</v>
      </c>
      <c r="AK33"/>
      <c r="AL33"/>
      <c r="AM33"/>
      <c r="AN33"/>
      <c r="AO33"/>
      <c r="AP33"/>
      <c r="AQ33"/>
      <c r="AR33"/>
      <c r="AS33"/>
      <c r="AT33"/>
      <c r="AU33"/>
      <c r="AV33"/>
      <c r="AW33"/>
      <c r="AX33"/>
      <c r="AY33" t="s">
        <v>143</v>
      </c>
      <c r="AZ33"/>
      <c r="BA33"/>
      <c r="BB33" t="s">
        <v>143</v>
      </c>
      <c r="BC33"/>
      <c r="BD33"/>
      <c r="BE33" t="s">
        <v>143</v>
      </c>
      <c r="BF33"/>
      <c r="BG33"/>
      <c r="BH33" t="s">
        <v>143</v>
      </c>
      <c r="BI33"/>
      <c r="BJ33"/>
      <c r="BK33"/>
      <c r="BL33"/>
      <c r="BM33"/>
      <c r="BN33"/>
      <c r="BO33"/>
      <c r="BP33"/>
      <c r="BQ33"/>
      <c r="BR33"/>
      <c r="BS33"/>
      <c r="BT33"/>
      <c r="BU33"/>
      <c r="BV33"/>
      <c r="BW33" t="s">
        <v>143</v>
      </c>
      <c r="BX33"/>
      <c r="BY33"/>
      <c r="BZ33" t="s">
        <v>143</v>
      </c>
      <c r="CA33"/>
      <c r="CB33"/>
      <c r="CC33" t="s">
        <v>143</v>
      </c>
      <c r="CD33"/>
      <c r="CE33"/>
      <c r="CF33" t="s">
        <v>143</v>
      </c>
      <c r="CG33"/>
      <c r="CH33"/>
      <c r="CI33"/>
      <c r="CJ33"/>
      <c r="CK33"/>
      <c r="CL33"/>
      <c r="CM33"/>
      <c r="CN33"/>
      <c r="CO33"/>
      <c r="CP33"/>
      <c r="CQ33"/>
      <c r="CR33"/>
      <c r="CS33"/>
      <c r="CT33"/>
      <c r="CU33" t="s">
        <v>143</v>
      </c>
      <c r="CV33"/>
      <c r="CW33"/>
      <c r="CX33" t="s">
        <v>143</v>
      </c>
      <c r="CY33"/>
      <c r="CZ33"/>
      <c r="DA33" t="s">
        <v>143</v>
      </c>
      <c r="DB33"/>
      <c r="DC33"/>
      <c r="DD33" t="s">
        <v>143</v>
      </c>
      <c r="DE33"/>
      <c r="DF33"/>
      <c r="DG33"/>
      <c r="DH33"/>
      <c r="DI33"/>
      <c r="DJ33"/>
      <c r="DK33"/>
      <c r="DL33"/>
      <c r="DM33"/>
      <c r="DN33"/>
      <c r="DO33"/>
      <c r="DP33"/>
      <c r="DQ33"/>
      <c r="DR33"/>
      <c r="DS33" t="s">
        <v>143</v>
      </c>
      <c r="DT33"/>
      <c r="DU33"/>
      <c r="DV33" t="s">
        <v>143</v>
      </c>
      <c r="DW33"/>
      <c r="DX33"/>
      <c r="DY33" t="s">
        <v>143</v>
      </c>
      <c r="DZ33"/>
      <c r="EA33"/>
      <c r="EB33" t="s">
        <v>143</v>
      </c>
      <c r="EC33"/>
      <c r="ED33"/>
    </row>
    <row r="34" spans="1:134" s="53" customFormat="1" ht="12.75">
      <c r="A34"/>
      <c r="B34"/>
      <c r="C34" s="119" t="s">
        <v>146</v>
      </c>
      <c r="D34" s="119" t="s">
        <v>145</v>
      </c>
      <c r="E34" s="119" t="s">
        <v>58</v>
      </c>
      <c r="F34" s="119" t="s">
        <v>146</v>
      </c>
      <c r="G34" s="119" t="s">
        <v>145</v>
      </c>
      <c r="H34" s="119" t="s">
        <v>58</v>
      </c>
      <c r="I34" s="119" t="s">
        <v>146</v>
      </c>
      <c r="J34" s="119" t="s">
        <v>145</v>
      </c>
      <c r="K34" s="119" t="s">
        <v>58</v>
      </c>
      <c r="L34" s="119" t="s">
        <v>146</v>
      </c>
      <c r="M34" s="119" t="s">
        <v>145</v>
      </c>
      <c r="N34" s="119" t="s">
        <v>58</v>
      </c>
      <c r="O34" s="119"/>
      <c r="P34" s="119"/>
      <c r="Q34" s="119"/>
      <c r="R34" s="119"/>
      <c r="S34" s="119"/>
      <c r="T34" s="119"/>
      <c r="U34" s="119"/>
      <c r="V34" s="119"/>
      <c r="W34" s="119"/>
      <c r="X34" s="119"/>
      <c r="Y34" s="119"/>
      <c r="Z34" s="119"/>
      <c r="AA34" s="119" t="s">
        <v>146</v>
      </c>
      <c r="AB34" s="119" t="s">
        <v>145</v>
      </c>
      <c r="AC34" s="119" t="s">
        <v>58</v>
      </c>
      <c r="AD34" s="119" t="s">
        <v>146</v>
      </c>
      <c r="AE34" s="119" t="s">
        <v>145</v>
      </c>
      <c r="AF34" s="119" t="s">
        <v>58</v>
      </c>
      <c r="AG34" s="119" t="s">
        <v>146</v>
      </c>
      <c r="AH34" s="119" t="s">
        <v>145</v>
      </c>
      <c r="AI34" s="119" t="s">
        <v>58</v>
      </c>
      <c r="AJ34" s="119" t="s">
        <v>146</v>
      </c>
      <c r="AK34" s="119" t="s">
        <v>145</v>
      </c>
      <c r="AL34" s="119" t="s">
        <v>58</v>
      </c>
      <c r="AM34" s="119"/>
      <c r="AN34" s="119"/>
      <c r="AO34" s="119"/>
      <c r="AP34" s="119"/>
      <c r="AQ34" s="119"/>
      <c r="AR34" s="119"/>
      <c r="AS34" s="119"/>
      <c r="AT34" s="119"/>
      <c r="AU34" s="119"/>
      <c r="AV34" s="119"/>
      <c r="AW34" s="119"/>
      <c r="AX34" s="119"/>
      <c r="AY34" s="119" t="s">
        <v>146</v>
      </c>
      <c r="AZ34" s="119" t="s">
        <v>145</v>
      </c>
      <c r="BA34" s="119" t="s">
        <v>58</v>
      </c>
      <c r="BB34" s="119" t="s">
        <v>146</v>
      </c>
      <c r="BC34" s="119" t="s">
        <v>145</v>
      </c>
      <c r="BD34" s="119" t="s">
        <v>58</v>
      </c>
      <c r="BE34" s="119" t="s">
        <v>146</v>
      </c>
      <c r="BF34" s="119" t="s">
        <v>145</v>
      </c>
      <c r="BG34" s="119" t="s">
        <v>58</v>
      </c>
      <c r="BH34" s="119" t="s">
        <v>146</v>
      </c>
      <c r="BI34" s="119" t="s">
        <v>145</v>
      </c>
      <c r="BJ34" s="119" t="s">
        <v>58</v>
      </c>
      <c r="BK34" s="119"/>
      <c r="BL34" s="119"/>
      <c r="BM34" s="119"/>
      <c r="BN34" s="119"/>
      <c r="BO34" s="119"/>
      <c r="BP34" s="119"/>
      <c r="BQ34" s="119"/>
      <c r="BR34" s="119"/>
      <c r="BS34" s="119"/>
      <c r="BT34" s="119"/>
      <c r="BU34" s="119"/>
      <c r="BV34" s="119"/>
      <c r="BW34" s="119" t="s">
        <v>146</v>
      </c>
      <c r="BX34" s="119" t="s">
        <v>145</v>
      </c>
      <c r="BY34" s="119" t="s">
        <v>58</v>
      </c>
      <c r="BZ34" s="119" t="s">
        <v>146</v>
      </c>
      <c r="CA34" s="119" t="s">
        <v>145</v>
      </c>
      <c r="CB34" s="119" t="s">
        <v>58</v>
      </c>
      <c r="CC34" s="119" t="s">
        <v>146</v>
      </c>
      <c r="CD34" s="119" t="s">
        <v>145</v>
      </c>
      <c r="CE34" s="119" t="s">
        <v>58</v>
      </c>
      <c r="CF34" s="119" t="s">
        <v>146</v>
      </c>
      <c r="CG34" s="119" t="s">
        <v>145</v>
      </c>
      <c r="CH34" s="119" t="s">
        <v>58</v>
      </c>
      <c r="CI34" s="119"/>
      <c r="CJ34" s="119"/>
      <c r="CK34" s="119"/>
      <c r="CL34" s="119"/>
      <c r="CM34" s="119"/>
      <c r="CN34" s="119"/>
      <c r="CO34" s="119"/>
      <c r="CP34" s="119"/>
      <c r="CQ34" s="119"/>
      <c r="CR34" s="119"/>
      <c r="CS34" s="119"/>
      <c r="CT34" s="119"/>
      <c r="CU34" s="119" t="s">
        <v>146</v>
      </c>
      <c r="CV34" s="119" t="s">
        <v>145</v>
      </c>
      <c r="CW34" s="119" t="s">
        <v>58</v>
      </c>
      <c r="CX34" s="119" t="s">
        <v>146</v>
      </c>
      <c r="CY34" s="119" t="s">
        <v>145</v>
      </c>
      <c r="CZ34" s="119" t="s">
        <v>58</v>
      </c>
      <c r="DA34" s="119" t="s">
        <v>146</v>
      </c>
      <c r="DB34" s="119" t="s">
        <v>145</v>
      </c>
      <c r="DC34" s="119" t="s">
        <v>58</v>
      </c>
      <c r="DD34" s="119" t="s">
        <v>146</v>
      </c>
      <c r="DE34" s="119" t="s">
        <v>145</v>
      </c>
      <c r="DF34" s="119" t="s">
        <v>58</v>
      </c>
      <c r="DG34" s="119"/>
      <c r="DH34" s="119"/>
      <c r="DI34" s="119"/>
      <c r="DJ34" s="119"/>
      <c r="DK34" s="119"/>
      <c r="DL34" s="119"/>
      <c r="DM34" s="119"/>
      <c r="DN34" s="119"/>
      <c r="DO34" s="119"/>
      <c r="DP34" s="119"/>
      <c r="DQ34" s="119"/>
      <c r="DR34" s="119"/>
      <c r="DS34" s="119" t="s">
        <v>146</v>
      </c>
      <c r="DT34" s="119" t="s">
        <v>145</v>
      </c>
      <c r="DU34" s="119" t="s">
        <v>58</v>
      </c>
      <c r="DV34" s="119" t="s">
        <v>146</v>
      </c>
      <c r="DW34" s="119" t="s">
        <v>145</v>
      </c>
      <c r="DX34" s="119" t="s">
        <v>58</v>
      </c>
      <c r="DY34" s="119" t="s">
        <v>146</v>
      </c>
      <c r="DZ34" s="119" t="s">
        <v>145</v>
      </c>
      <c r="EA34" s="119" t="s">
        <v>58</v>
      </c>
      <c r="EB34" s="119" t="s">
        <v>146</v>
      </c>
      <c r="EC34" s="119" t="s">
        <v>145</v>
      </c>
      <c r="ED34" s="119" t="s">
        <v>58</v>
      </c>
    </row>
    <row r="35" spans="1:134" s="53" customFormat="1" ht="12.75">
      <c r="A35"/>
      <c r="B35"/>
      <c r="C35" s="119" t="s">
        <v>157</v>
      </c>
      <c r="D35" s="119" t="s">
        <v>157</v>
      </c>
      <c r="E35" s="119" t="s">
        <v>157</v>
      </c>
      <c r="F35" s="119" t="s">
        <v>157</v>
      </c>
      <c r="G35" s="119" t="s">
        <v>157</v>
      </c>
      <c r="H35" s="119" t="s">
        <v>157</v>
      </c>
      <c r="I35" s="119" t="s">
        <v>157</v>
      </c>
      <c r="J35" s="119" t="s">
        <v>157</v>
      </c>
      <c r="K35" s="119" t="s">
        <v>157</v>
      </c>
      <c r="L35" s="119" t="s">
        <v>157</v>
      </c>
      <c r="M35" s="119" t="s">
        <v>157</v>
      </c>
      <c r="N35" s="119" t="s">
        <v>157</v>
      </c>
      <c r="O35" s="119"/>
      <c r="P35" s="119"/>
      <c r="Q35" s="119"/>
      <c r="R35" s="119"/>
      <c r="S35" s="119"/>
      <c r="T35" s="119"/>
      <c r="U35" s="119"/>
      <c r="V35" s="119"/>
      <c r="W35" s="119"/>
      <c r="X35" s="119"/>
      <c r="Y35" s="119"/>
      <c r="Z35" s="119"/>
      <c r="AA35" s="119" t="s">
        <v>157</v>
      </c>
      <c r="AB35" s="119" t="s">
        <v>157</v>
      </c>
      <c r="AC35" s="119" t="s">
        <v>157</v>
      </c>
      <c r="AD35" s="119" t="s">
        <v>157</v>
      </c>
      <c r="AE35" s="119" t="s">
        <v>157</v>
      </c>
      <c r="AF35" s="119" t="s">
        <v>157</v>
      </c>
      <c r="AG35" s="119" t="s">
        <v>157</v>
      </c>
      <c r="AH35" s="119" t="s">
        <v>157</v>
      </c>
      <c r="AI35" s="119" t="s">
        <v>157</v>
      </c>
      <c r="AJ35" s="119" t="s">
        <v>157</v>
      </c>
      <c r="AK35" s="119" t="s">
        <v>157</v>
      </c>
      <c r="AL35" s="119" t="s">
        <v>157</v>
      </c>
      <c r="AM35" s="119"/>
      <c r="AN35" s="119"/>
      <c r="AO35" s="119"/>
      <c r="AP35" s="119"/>
      <c r="AQ35" s="119"/>
      <c r="AR35" s="119"/>
      <c r="AS35" s="119"/>
      <c r="AT35" s="119"/>
      <c r="AU35" s="119"/>
      <c r="AV35" s="119"/>
      <c r="AW35" s="119"/>
      <c r="AX35" s="119"/>
      <c r="AY35" s="119" t="s">
        <v>157</v>
      </c>
      <c r="AZ35" s="119" t="s">
        <v>157</v>
      </c>
      <c r="BA35" s="119" t="s">
        <v>157</v>
      </c>
      <c r="BB35" s="119" t="s">
        <v>157</v>
      </c>
      <c r="BC35" s="119" t="s">
        <v>157</v>
      </c>
      <c r="BD35" s="119" t="s">
        <v>157</v>
      </c>
      <c r="BE35" s="119" t="s">
        <v>157</v>
      </c>
      <c r="BF35" s="119" t="s">
        <v>157</v>
      </c>
      <c r="BG35" s="119" t="s">
        <v>157</v>
      </c>
      <c r="BH35" s="119" t="s">
        <v>157</v>
      </c>
      <c r="BI35" s="119" t="s">
        <v>157</v>
      </c>
      <c r="BJ35" s="119" t="s">
        <v>157</v>
      </c>
      <c r="BK35" s="119"/>
      <c r="BL35" s="119"/>
      <c r="BM35" s="119"/>
      <c r="BN35" s="119"/>
      <c r="BO35" s="119"/>
      <c r="BP35" s="119"/>
      <c r="BQ35" s="119"/>
      <c r="BR35" s="119"/>
      <c r="BS35" s="119"/>
      <c r="BT35" s="119"/>
      <c r="BU35" s="119"/>
      <c r="BV35" s="119"/>
      <c r="BW35" s="119" t="s">
        <v>157</v>
      </c>
      <c r="BX35" s="119" t="s">
        <v>157</v>
      </c>
      <c r="BY35" s="119" t="s">
        <v>157</v>
      </c>
      <c r="BZ35" s="119" t="s">
        <v>157</v>
      </c>
      <c r="CA35" s="119" t="s">
        <v>157</v>
      </c>
      <c r="CB35" s="119" t="s">
        <v>157</v>
      </c>
      <c r="CC35" s="119" t="s">
        <v>157</v>
      </c>
      <c r="CD35" s="119" t="s">
        <v>157</v>
      </c>
      <c r="CE35" s="119" t="s">
        <v>157</v>
      </c>
      <c r="CF35" s="119" t="s">
        <v>157</v>
      </c>
      <c r="CG35" s="119" t="s">
        <v>157</v>
      </c>
      <c r="CH35" s="119" t="s">
        <v>157</v>
      </c>
      <c r="CI35" s="119"/>
      <c r="CJ35" s="119"/>
      <c r="CK35" s="119"/>
      <c r="CL35" s="119"/>
      <c r="CM35" s="119"/>
      <c r="CN35" s="119"/>
      <c r="CO35" s="119"/>
      <c r="CP35" s="119"/>
      <c r="CQ35" s="119"/>
      <c r="CR35" s="119"/>
      <c r="CS35" s="119"/>
      <c r="CT35" s="119"/>
      <c r="CU35" s="119" t="s">
        <v>157</v>
      </c>
      <c r="CV35" s="119" t="s">
        <v>157</v>
      </c>
      <c r="CW35" s="119" t="s">
        <v>157</v>
      </c>
      <c r="CX35" s="119" t="s">
        <v>157</v>
      </c>
      <c r="CY35" s="119" t="s">
        <v>157</v>
      </c>
      <c r="CZ35" s="119" t="s">
        <v>157</v>
      </c>
      <c r="DA35" s="119" t="s">
        <v>157</v>
      </c>
      <c r="DB35" s="119" t="s">
        <v>157</v>
      </c>
      <c r="DC35" s="119" t="s">
        <v>157</v>
      </c>
      <c r="DD35" s="119" t="s">
        <v>157</v>
      </c>
      <c r="DE35" s="119" t="s">
        <v>157</v>
      </c>
      <c r="DF35" s="119" t="s">
        <v>157</v>
      </c>
      <c r="DG35" s="119"/>
      <c r="DH35" s="119"/>
      <c r="DI35" s="119"/>
      <c r="DJ35" s="119"/>
      <c r="DK35" s="119"/>
      <c r="DL35" s="119"/>
      <c r="DM35" s="119"/>
      <c r="DN35" s="119"/>
      <c r="DO35" s="119"/>
      <c r="DP35" s="119"/>
      <c r="DQ35" s="119"/>
      <c r="DR35" s="119"/>
      <c r="DS35" s="119" t="s">
        <v>157</v>
      </c>
      <c r="DT35" s="119" t="s">
        <v>157</v>
      </c>
      <c r="DU35" s="119" t="s">
        <v>157</v>
      </c>
      <c r="DV35" s="119" t="s">
        <v>157</v>
      </c>
      <c r="DW35" s="119" t="s">
        <v>157</v>
      </c>
      <c r="DX35" s="119" t="s">
        <v>157</v>
      </c>
      <c r="DY35" s="119" t="s">
        <v>157</v>
      </c>
      <c r="DZ35" s="119" t="s">
        <v>157</v>
      </c>
      <c r="EA35" s="119" t="s">
        <v>157</v>
      </c>
      <c r="EB35" s="119" t="s">
        <v>157</v>
      </c>
      <c r="EC35" s="119" t="s">
        <v>157</v>
      </c>
      <c r="ED35" s="119" t="s">
        <v>157</v>
      </c>
    </row>
    <row r="36" spans="1:146" s="53" customFormat="1" ht="12.75">
      <c r="A36" t="s">
        <v>729</v>
      </c>
      <c r="B36" s="155" t="s">
        <v>32</v>
      </c>
      <c r="C36" t="s">
        <v>206</v>
      </c>
      <c r="D36" t="s">
        <v>206</v>
      </c>
      <c r="E36" t="s">
        <v>206</v>
      </c>
      <c r="F36" t="s">
        <v>206</v>
      </c>
      <c r="G36" t="s">
        <v>206</v>
      </c>
      <c r="H36" t="s">
        <v>206</v>
      </c>
      <c r="I36" t="s">
        <v>206</v>
      </c>
      <c r="J36" t="s">
        <v>206</v>
      </c>
      <c r="K36" t="s">
        <v>206</v>
      </c>
      <c r="L36" t="s">
        <v>206</v>
      </c>
      <c r="M36" t="s">
        <v>206</v>
      </c>
      <c r="N36" t="s">
        <v>206</v>
      </c>
      <c r="O36" t="s">
        <v>206</v>
      </c>
      <c r="P36" t="s">
        <v>206</v>
      </c>
      <c r="Q36" t="s">
        <v>206</v>
      </c>
      <c r="R36" t="s">
        <v>206</v>
      </c>
      <c r="S36" t="s">
        <v>206</v>
      </c>
      <c r="T36" t="s">
        <v>206</v>
      </c>
      <c r="U36" t="s">
        <v>206</v>
      </c>
      <c r="V36" t="s">
        <v>206</v>
      </c>
      <c r="W36" t="s">
        <v>206</v>
      </c>
      <c r="X36" t="s">
        <v>206</v>
      </c>
      <c r="Y36" t="s">
        <v>206</v>
      </c>
      <c r="Z36" t="s">
        <v>206</v>
      </c>
      <c r="AA36" t="s">
        <v>206</v>
      </c>
      <c r="AB36" t="s">
        <v>206</v>
      </c>
      <c r="AC36" t="s">
        <v>206</v>
      </c>
      <c r="AD36" t="s">
        <v>206</v>
      </c>
      <c r="AE36" t="s">
        <v>206</v>
      </c>
      <c r="AF36" t="s">
        <v>206</v>
      </c>
      <c r="AG36" t="s">
        <v>206</v>
      </c>
      <c r="AH36" t="s">
        <v>206</v>
      </c>
      <c r="AI36" t="s">
        <v>206</v>
      </c>
      <c r="AJ36" t="s">
        <v>206</v>
      </c>
      <c r="AK36" t="s">
        <v>206</v>
      </c>
      <c r="AL36" t="s">
        <v>206</v>
      </c>
      <c r="AM36" t="s">
        <v>206</v>
      </c>
      <c r="AN36" t="s">
        <v>206</v>
      </c>
      <c r="AO36" t="s">
        <v>206</v>
      </c>
      <c r="AP36" t="s">
        <v>206</v>
      </c>
      <c r="AQ36" t="s">
        <v>206</v>
      </c>
      <c r="AR36" t="s">
        <v>206</v>
      </c>
      <c r="AS36" t="s">
        <v>206</v>
      </c>
      <c r="AT36" t="s">
        <v>206</v>
      </c>
      <c r="AU36" t="s">
        <v>206</v>
      </c>
      <c r="AV36" t="s">
        <v>206</v>
      </c>
      <c r="AW36" t="s">
        <v>206</v>
      </c>
      <c r="AX36" t="s">
        <v>206</v>
      </c>
      <c r="AY36" t="s">
        <v>206</v>
      </c>
      <c r="AZ36" t="s">
        <v>206</v>
      </c>
      <c r="BA36" t="s">
        <v>206</v>
      </c>
      <c r="BB36" t="s">
        <v>206</v>
      </c>
      <c r="BC36" t="s">
        <v>206</v>
      </c>
      <c r="BD36" t="s">
        <v>206</v>
      </c>
      <c r="BE36" t="s">
        <v>206</v>
      </c>
      <c r="BF36" t="s">
        <v>206</v>
      </c>
      <c r="BG36" t="s">
        <v>206</v>
      </c>
      <c r="BH36" t="s">
        <v>206</v>
      </c>
      <c r="BI36" t="s">
        <v>206</v>
      </c>
      <c r="BJ36" t="s">
        <v>206</v>
      </c>
      <c r="BK36" t="s">
        <v>206</v>
      </c>
      <c r="BL36" t="s">
        <v>206</v>
      </c>
      <c r="BM36" t="s">
        <v>206</v>
      </c>
      <c r="BN36" t="s">
        <v>206</v>
      </c>
      <c r="BO36" t="s">
        <v>206</v>
      </c>
      <c r="BP36" t="s">
        <v>206</v>
      </c>
      <c r="BQ36" t="s">
        <v>206</v>
      </c>
      <c r="BR36" t="s">
        <v>206</v>
      </c>
      <c r="BS36" t="s">
        <v>206</v>
      </c>
      <c r="BT36" t="s">
        <v>206</v>
      </c>
      <c r="BU36" t="s">
        <v>206</v>
      </c>
      <c r="BV36" t="s">
        <v>206</v>
      </c>
      <c r="BW36" t="s">
        <v>206</v>
      </c>
      <c r="BX36" t="s">
        <v>206</v>
      </c>
      <c r="BY36" t="s">
        <v>206</v>
      </c>
      <c r="BZ36" t="s">
        <v>206</v>
      </c>
      <c r="CA36" t="s">
        <v>206</v>
      </c>
      <c r="CB36" t="s">
        <v>206</v>
      </c>
      <c r="CC36" t="s">
        <v>206</v>
      </c>
      <c r="CD36" t="s">
        <v>206</v>
      </c>
      <c r="CE36" t="s">
        <v>206</v>
      </c>
      <c r="CF36" t="s">
        <v>206</v>
      </c>
      <c r="CG36" t="s">
        <v>206</v>
      </c>
      <c r="CH36" t="s">
        <v>206</v>
      </c>
      <c r="CI36" t="s">
        <v>206</v>
      </c>
      <c r="CJ36" t="s">
        <v>206</v>
      </c>
      <c r="CK36" t="s">
        <v>206</v>
      </c>
      <c r="CL36" t="s">
        <v>206</v>
      </c>
      <c r="CM36" t="s">
        <v>206</v>
      </c>
      <c r="CN36" t="s">
        <v>206</v>
      </c>
      <c r="CO36" t="s">
        <v>206</v>
      </c>
      <c r="CP36" t="s">
        <v>206</v>
      </c>
      <c r="CQ36" t="s">
        <v>206</v>
      </c>
      <c r="CR36" t="s">
        <v>206</v>
      </c>
      <c r="CS36" t="s">
        <v>206</v>
      </c>
      <c r="CT36" t="s">
        <v>206</v>
      </c>
      <c r="CU36" t="s">
        <v>206</v>
      </c>
      <c r="CV36" t="s">
        <v>206</v>
      </c>
      <c r="CW36" t="s">
        <v>206</v>
      </c>
      <c r="CX36" t="s">
        <v>206</v>
      </c>
      <c r="CY36" t="s">
        <v>206</v>
      </c>
      <c r="CZ36" t="s">
        <v>206</v>
      </c>
      <c r="DA36" t="s">
        <v>206</v>
      </c>
      <c r="DB36" t="s">
        <v>206</v>
      </c>
      <c r="DC36" t="s">
        <v>206</v>
      </c>
      <c r="DD36" t="s">
        <v>206</v>
      </c>
      <c r="DE36" t="s">
        <v>206</v>
      </c>
      <c r="DF36" t="s">
        <v>206</v>
      </c>
      <c r="DG36" t="s">
        <v>206</v>
      </c>
      <c r="DH36" t="s">
        <v>206</v>
      </c>
      <c r="DI36" t="s">
        <v>206</v>
      </c>
      <c r="DJ36" t="s">
        <v>206</v>
      </c>
      <c r="DK36" t="s">
        <v>206</v>
      </c>
      <c r="DL36" t="s">
        <v>206</v>
      </c>
      <c r="DM36" t="s">
        <v>206</v>
      </c>
      <c r="DN36" t="s">
        <v>206</v>
      </c>
      <c r="DO36" t="s">
        <v>206</v>
      </c>
      <c r="DP36" t="s">
        <v>206</v>
      </c>
      <c r="DQ36" t="s">
        <v>206</v>
      </c>
      <c r="DR36" t="s">
        <v>206</v>
      </c>
      <c r="DS36" t="s">
        <v>206</v>
      </c>
      <c r="DT36" t="s">
        <v>206</v>
      </c>
      <c r="DU36" t="s">
        <v>206</v>
      </c>
      <c r="DV36" t="s">
        <v>206</v>
      </c>
      <c r="DW36" t="s">
        <v>206</v>
      </c>
      <c r="DX36" t="s">
        <v>206</v>
      </c>
      <c r="DY36" t="s">
        <v>206</v>
      </c>
      <c r="DZ36" t="s">
        <v>206</v>
      </c>
      <c r="EA36" t="s">
        <v>206</v>
      </c>
      <c r="EB36" t="s">
        <v>206</v>
      </c>
      <c r="EC36" t="s">
        <v>206</v>
      </c>
      <c r="ED36" t="s">
        <v>206</v>
      </c>
      <c r="EE36" t="s">
        <v>206</v>
      </c>
      <c r="EF36" t="s">
        <v>206</v>
      </c>
      <c r="EG36" t="s">
        <v>206</v>
      </c>
      <c r="EH36" t="s">
        <v>206</v>
      </c>
      <c r="EI36" t="s">
        <v>206</v>
      </c>
      <c r="EJ36" t="s">
        <v>206</v>
      </c>
      <c r="EK36" t="s">
        <v>206</v>
      </c>
      <c r="EL36" t="s">
        <v>206</v>
      </c>
      <c r="EM36" t="s">
        <v>206</v>
      </c>
      <c r="EN36" t="s">
        <v>206</v>
      </c>
      <c r="EO36" t="s">
        <v>206</v>
      </c>
      <c r="EP36" t="s">
        <v>206</v>
      </c>
    </row>
    <row r="37" spans="1:146" s="53" customFormat="1" ht="12.75">
      <c r="A37"/>
      <c r="B37" s="155" t="s">
        <v>83</v>
      </c>
      <c r="C37" t="s">
        <v>206</v>
      </c>
      <c r="D37" t="s">
        <v>206</v>
      </c>
      <c r="E37" t="s">
        <v>206</v>
      </c>
      <c r="F37" t="s">
        <v>206</v>
      </c>
      <c r="G37" t="s">
        <v>206</v>
      </c>
      <c r="H37" t="s">
        <v>206</v>
      </c>
      <c r="I37" t="s">
        <v>206</v>
      </c>
      <c r="J37" t="s">
        <v>206</v>
      </c>
      <c r="K37" t="s">
        <v>206</v>
      </c>
      <c r="L37" t="s">
        <v>206</v>
      </c>
      <c r="M37" t="s">
        <v>206</v>
      </c>
      <c r="N37" t="s">
        <v>206</v>
      </c>
      <c r="O37" t="s">
        <v>206</v>
      </c>
      <c r="P37" t="s">
        <v>206</v>
      </c>
      <c r="Q37" t="s">
        <v>206</v>
      </c>
      <c r="R37" t="s">
        <v>206</v>
      </c>
      <c r="S37" t="s">
        <v>206</v>
      </c>
      <c r="T37" t="s">
        <v>206</v>
      </c>
      <c r="U37" t="s">
        <v>206</v>
      </c>
      <c r="V37" t="s">
        <v>206</v>
      </c>
      <c r="W37" t="s">
        <v>206</v>
      </c>
      <c r="X37" t="s">
        <v>206</v>
      </c>
      <c r="Y37" t="s">
        <v>206</v>
      </c>
      <c r="Z37" t="s">
        <v>206</v>
      </c>
      <c r="AA37" t="s">
        <v>206</v>
      </c>
      <c r="AB37" t="s">
        <v>206</v>
      </c>
      <c r="AC37" t="s">
        <v>206</v>
      </c>
      <c r="AD37" t="s">
        <v>206</v>
      </c>
      <c r="AE37" t="s">
        <v>206</v>
      </c>
      <c r="AF37" t="s">
        <v>206</v>
      </c>
      <c r="AG37" t="s">
        <v>206</v>
      </c>
      <c r="AH37" t="s">
        <v>206</v>
      </c>
      <c r="AI37" t="s">
        <v>206</v>
      </c>
      <c r="AJ37" t="s">
        <v>206</v>
      </c>
      <c r="AK37" t="s">
        <v>206</v>
      </c>
      <c r="AL37" t="s">
        <v>206</v>
      </c>
      <c r="AM37" t="s">
        <v>206</v>
      </c>
      <c r="AN37" t="s">
        <v>206</v>
      </c>
      <c r="AO37" t="s">
        <v>206</v>
      </c>
      <c r="AP37" t="s">
        <v>206</v>
      </c>
      <c r="AQ37" t="s">
        <v>206</v>
      </c>
      <c r="AR37" t="s">
        <v>206</v>
      </c>
      <c r="AS37" t="s">
        <v>206</v>
      </c>
      <c r="AT37" t="s">
        <v>206</v>
      </c>
      <c r="AU37" t="s">
        <v>206</v>
      </c>
      <c r="AV37" t="s">
        <v>206</v>
      </c>
      <c r="AW37" t="s">
        <v>206</v>
      </c>
      <c r="AX37" t="s">
        <v>206</v>
      </c>
      <c r="AY37" t="s">
        <v>206</v>
      </c>
      <c r="AZ37" t="s">
        <v>206</v>
      </c>
      <c r="BA37" t="s">
        <v>206</v>
      </c>
      <c r="BB37" t="s">
        <v>206</v>
      </c>
      <c r="BC37" t="s">
        <v>206</v>
      </c>
      <c r="BD37" t="s">
        <v>206</v>
      </c>
      <c r="BE37" t="s">
        <v>206</v>
      </c>
      <c r="BF37" t="s">
        <v>206</v>
      </c>
      <c r="BG37" t="s">
        <v>206</v>
      </c>
      <c r="BH37" t="s">
        <v>206</v>
      </c>
      <c r="BI37" t="s">
        <v>206</v>
      </c>
      <c r="BJ37" t="s">
        <v>206</v>
      </c>
      <c r="BK37" t="s">
        <v>206</v>
      </c>
      <c r="BL37" t="s">
        <v>206</v>
      </c>
      <c r="BM37" t="s">
        <v>206</v>
      </c>
      <c r="BN37" t="s">
        <v>206</v>
      </c>
      <c r="BO37" t="s">
        <v>206</v>
      </c>
      <c r="BP37" t="s">
        <v>206</v>
      </c>
      <c r="BQ37" t="s">
        <v>206</v>
      </c>
      <c r="BR37" t="s">
        <v>206</v>
      </c>
      <c r="BS37" t="s">
        <v>206</v>
      </c>
      <c r="BT37" t="s">
        <v>206</v>
      </c>
      <c r="BU37" t="s">
        <v>206</v>
      </c>
      <c r="BV37" t="s">
        <v>206</v>
      </c>
      <c r="BW37" t="s">
        <v>206</v>
      </c>
      <c r="BX37" t="s">
        <v>206</v>
      </c>
      <c r="BY37" t="s">
        <v>206</v>
      </c>
      <c r="BZ37" t="s">
        <v>206</v>
      </c>
      <c r="CA37" t="s">
        <v>206</v>
      </c>
      <c r="CB37" t="s">
        <v>206</v>
      </c>
      <c r="CC37" t="s">
        <v>206</v>
      </c>
      <c r="CD37" t="s">
        <v>206</v>
      </c>
      <c r="CE37" t="s">
        <v>206</v>
      </c>
      <c r="CF37" t="s">
        <v>206</v>
      </c>
      <c r="CG37" t="s">
        <v>206</v>
      </c>
      <c r="CH37" t="s">
        <v>206</v>
      </c>
      <c r="CI37" t="s">
        <v>206</v>
      </c>
      <c r="CJ37" t="s">
        <v>206</v>
      </c>
      <c r="CK37" t="s">
        <v>206</v>
      </c>
      <c r="CL37" t="s">
        <v>206</v>
      </c>
      <c r="CM37" t="s">
        <v>206</v>
      </c>
      <c r="CN37" t="s">
        <v>206</v>
      </c>
      <c r="CO37" t="s">
        <v>206</v>
      </c>
      <c r="CP37" t="s">
        <v>206</v>
      </c>
      <c r="CQ37" t="s">
        <v>206</v>
      </c>
      <c r="CR37" t="s">
        <v>206</v>
      </c>
      <c r="CS37" t="s">
        <v>206</v>
      </c>
      <c r="CT37" t="s">
        <v>206</v>
      </c>
      <c r="CU37" t="s">
        <v>206</v>
      </c>
      <c r="CV37" t="s">
        <v>206</v>
      </c>
      <c r="CW37" t="s">
        <v>206</v>
      </c>
      <c r="CX37" t="s">
        <v>206</v>
      </c>
      <c r="CY37" t="s">
        <v>206</v>
      </c>
      <c r="CZ37" t="s">
        <v>206</v>
      </c>
      <c r="DA37" t="s">
        <v>206</v>
      </c>
      <c r="DB37" t="s">
        <v>206</v>
      </c>
      <c r="DC37" t="s">
        <v>206</v>
      </c>
      <c r="DD37" t="s">
        <v>206</v>
      </c>
      <c r="DE37" t="s">
        <v>206</v>
      </c>
      <c r="DF37" t="s">
        <v>206</v>
      </c>
      <c r="DG37" t="s">
        <v>206</v>
      </c>
      <c r="DH37" t="s">
        <v>206</v>
      </c>
      <c r="DI37" t="s">
        <v>206</v>
      </c>
      <c r="DJ37" t="s">
        <v>206</v>
      </c>
      <c r="DK37" t="s">
        <v>206</v>
      </c>
      <c r="DL37" t="s">
        <v>206</v>
      </c>
      <c r="DM37" t="s">
        <v>206</v>
      </c>
      <c r="DN37" t="s">
        <v>206</v>
      </c>
      <c r="DO37" t="s">
        <v>206</v>
      </c>
      <c r="DP37" t="s">
        <v>206</v>
      </c>
      <c r="DQ37" t="s">
        <v>206</v>
      </c>
      <c r="DR37" t="s">
        <v>206</v>
      </c>
      <c r="DS37" t="s">
        <v>206</v>
      </c>
      <c r="DT37" t="s">
        <v>206</v>
      </c>
      <c r="DU37" t="s">
        <v>206</v>
      </c>
      <c r="DV37" t="s">
        <v>206</v>
      </c>
      <c r="DW37" t="s">
        <v>206</v>
      </c>
      <c r="DX37" t="s">
        <v>206</v>
      </c>
      <c r="DY37" t="s">
        <v>206</v>
      </c>
      <c r="DZ37" t="s">
        <v>206</v>
      </c>
      <c r="EA37" t="s">
        <v>206</v>
      </c>
      <c r="EB37" t="s">
        <v>206</v>
      </c>
      <c r="EC37" t="s">
        <v>206</v>
      </c>
      <c r="ED37" t="s">
        <v>206</v>
      </c>
      <c r="EE37" t="s">
        <v>206</v>
      </c>
      <c r="EF37" t="s">
        <v>206</v>
      </c>
      <c r="EG37" t="s">
        <v>206</v>
      </c>
      <c r="EH37" t="s">
        <v>206</v>
      </c>
      <c r="EI37" t="s">
        <v>206</v>
      </c>
      <c r="EJ37" t="s">
        <v>206</v>
      </c>
      <c r="EK37" t="s">
        <v>206</v>
      </c>
      <c r="EL37" t="s">
        <v>206</v>
      </c>
      <c r="EM37" t="s">
        <v>206</v>
      </c>
      <c r="EN37" t="s">
        <v>206</v>
      </c>
      <c r="EO37" t="s">
        <v>206</v>
      </c>
      <c r="EP37" t="s">
        <v>206</v>
      </c>
    </row>
    <row r="38" spans="1:146" s="53" customFormat="1" ht="12.75">
      <c r="A38"/>
      <c r="B38" s="155" t="s">
        <v>33</v>
      </c>
      <c r="C38" t="s">
        <v>206</v>
      </c>
      <c r="D38" t="s">
        <v>206</v>
      </c>
      <c r="E38" t="s">
        <v>206</v>
      </c>
      <c r="F38" t="s">
        <v>206</v>
      </c>
      <c r="G38" t="s">
        <v>206</v>
      </c>
      <c r="H38" t="s">
        <v>206</v>
      </c>
      <c r="I38" t="s">
        <v>206</v>
      </c>
      <c r="J38" t="s">
        <v>206</v>
      </c>
      <c r="K38" t="s">
        <v>206</v>
      </c>
      <c r="L38" t="s">
        <v>206</v>
      </c>
      <c r="M38" t="s">
        <v>206</v>
      </c>
      <c r="N38" t="s">
        <v>206</v>
      </c>
      <c r="O38" t="s">
        <v>206</v>
      </c>
      <c r="P38" t="s">
        <v>206</v>
      </c>
      <c r="Q38" t="s">
        <v>206</v>
      </c>
      <c r="R38" t="s">
        <v>206</v>
      </c>
      <c r="S38" t="s">
        <v>206</v>
      </c>
      <c r="T38" t="s">
        <v>206</v>
      </c>
      <c r="U38" t="s">
        <v>206</v>
      </c>
      <c r="V38" t="s">
        <v>206</v>
      </c>
      <c r="W38" t="s">
        <v>206</v>
      </c>
      <c r="X38" t="s">
        <v>206</v>
      </c>
      <c r="Y38" t="s">
        <v>206</v>
      </c>
      <c r="Z38" t="s">
        <v>206</v>
      </c>
      <c r="AA38" t="s">
        <v>206</v>
      </c>
      <c r="AB38" t="s">
        <v>206</v>
      </c>
      <c r="AC38" t="s">
        <v>206</v>
      </c>
      <c r="AD38" t="s">
        <v>206</v>
      </c>
      <c r="AE38" t="s">
        <v>206</v>
      </c>
      <c r="AF38" t="s">
        <v>206</v>
      </c>
      <c r="AG38" t="s">
        <v>206</v>
      </c>
      <c r="AH38" t="s">
        <v>206</v>
      </c>
      <c r="AI38" t="s">
        <v>206</v>
      </c>
      <c r="AJ38" t="s">
        <v>206</v>
      </c>
      <c r="AK38" t="s">
        <v>206</v>
      </c>
      <c r="AL38" t="s">
        <v>206</v>
      </c>
      <c r="AM38" t="s">
        <v>206</v>
      </c>
      <c r="AN38" t="s">
        <v>206</v>
      </c>
      <c r="AO38" t="s">
        <v>206</v>
      </c>
      <c r="AP38" t="s">
        <v>206</v>
      </c>
      <c r="AQ38" t="s">
        <v>206</v>
      </c>
      <c r="AR38" t="s">
        <v>206</v>
      </c>
      <c r="AS38" t="s">
        <v>206</v>
      </c>
      <c r="AT38" t="s">
        <v>206</v>
      </c>
      <c r="AU38" t="s">
        <v>206</v>
      </c>
      <c r="AV38" t="s">
        <v>206</v>
      </c>
      <c r="AW38" t="s">
        <v>206</v>
      </c>
      <c r="AX38" t="s">
        <v>206</v>
      </c>
      <c r="AY38" t="s">
        <v>206</v>
      </c>
      <c r="AZ38" t="s">
        <v>206</v>
      </c>
      <c r="BA38" t="s">
        <v>206</v>
      </c>
      <c r="BB38" t="s">
        <v>206</v>
      </c>
      <c r="BC38" t="s">
        <v>206</v>
      </c>
      <c r="BD38" t="s">
        <v>206</v>
      </c>
      <c r="BE38" t="s">
        <v>206</v>
      </c>
      <c r="BF38" t="s">
        <v>206</v>
      </c>
      <c r="BG38" t="s">
        <v>206</v>
      </c>
      <c r="BH38" t="s">
        <v>206</v>
      </c>
      <c r="BI38" t="s">
        <v>206</v>
      </c>
      <c r="BJ38" t="s">
        <v>206</v>
      </c>
      <c r="BK38" t="s">
        <v>206</v>
      </c>
      <c r="BL38" t="s">
        <v>206</v>
      </c>
      <c r="BM38" t="s">
        <v>206</v>
      </c>
      <c r="BN38" t="s">
        <v>206</v>
      </c>
      <c r="BO38" t="s">
        <v>206</v>
      </c>
      <c r="BP38" t="s">
        <v>206</v>
      </c>
      <c r="BQ38" t="s">
        <v>206</v>
      </c>
      <c r="BR38" t="s">
        <v>206</v>
      </c>
      <c r="BS38" t="s">
        <v>206</v>
      </c>
      <c r="BT38" t="s">
        <v>206</v>
      </c>
      <c r="BU38" t="s">
        <v>206</v>
      </c>
      <c r="BV38" t="s">
        <v>206</v>
      </c>
      <c r="BW38" t="s">
        <v>206</v>
      </c>
      <c r="BX38" t="s">
        <v>206</v>
      </c>
      <c r="BY38" t="s">
        <v>206</v>
      </c>
      <c r="BZ38" t="s">
        <v>206</v>
      </c>
      <c r="CA38" t="s">
        <v>206</v>
      </c>
      <c r="CB38" t="s">
        <v>206</v>
      </c>
      <c r="CC38" t="s">
        <v>206</v>
      </c>
      <c r="CD38" t="s">
        <v>206</v>
      </c>
      <c r="CE38" t="s">
        <v>206</v>
      </c>
      <c r="CF38" t="s">
        <v>206</v>
      </c>
      <c r="CG38" t="s">
        <v>206</v>
      </c>
      <c r="CH38" t="s">
        <v>206</v>
      </c>
      <c r="CI38" t="s">
        <v>206</v>
      </c>
      <c r="CJ38" t="s">
        <v>206</v>
      </c>
      <c r="CK38" t="s">
        <v>206</v>
      </c>
      <c r="CL38" t="s">
        <v>206</v>
      </c>
      <c r="CM38" t="s">
        <v>206</v>
      </c>
      <c r="CN38" t="s">
        <v>206</v>
      </c>
      <c r="CO38" t="s">
        <v>206</v>
      </c>
      <c r="CP38" t="s">
        <v>206</v>
      </c>
      <c r="CQ38" t="s">
        <v>206</v>
      </c>
      <c r="CR38" t="s">
        <v>206</v>
      </c>
      <c r="CS38" t="s">
        <v>206</v>
      </c>
      <c r="CT38" t="s">
        <v>206</v>
      </c>
      <c r="CU38" t="s">
        <v>206</v>
      </c>
      <c r="CV38" t="s">
        <v>206</v>
      </c>
      <c r="CW38" t="s">
        <v>206</v>
      </c>
      <c r="CX38" t="s">
        <v>206</v>
      </c>
      <c r="CY38" t="s">
        <v>206</v>
      </c>
      <c r="CZ38" t="s">
        <v>206</v>
      </c>
      <c r="DA38" t="s">
        <v>206</v>
      </c>
      <c r="DB38" t="s">
        <v>206</v>
      </c>
      <c r="DC38" t="s">
        <v>206</v>
      </c>
      <c r="DD38" t="s">
        <v>206</v>
      </c>
      <c r="DE38" t="s">
        <v>206</v>
      </c>
      <c r="DF38" t="s">
        <v>206</v>
      </c>
      <c r="DG38" t="s">
        <v>206</v>
      </c>
      <c r="DH38" t="s">
        <v>206</v>
      </c>
      <c r="DI38" t="s">
        <v>206</v>
      </c>
      <c r="DJ38" t="s">
        <v>206</v>
      </c>
      <c r="DK38" t="s">
        <v>206</v>
      </c>
      <c r="DL38" t="s">
        <v>206</v>
      </c>
      <c r="DM38" t="s">
        <v>206</v>
      </c>
      <c r="DN38" t="s">
        <v>206</v>
      </c>
      <c r="DO38" t="s">
        <v>206</v>
      </c>
      <c r="DP38" t="s">
        <v>206</v>
      </c>
      <c r="DQ38" t="s">
        <v>206</v>
      </c>
      <c r="DR38" t="s">
        <v>206</v>
      </c>
      <c r="DS38" t="s">
        <v>206</v>
      </c>
      <c r="DT38" t="s">
        <v>206</v>
      </c>
      <c r="DU38" t="s">
        <v>206</v>
      </c>
      <c r="DV38" t="s">
        <v>206</v>
      </c>
      <c r="DW38" t="s">
        <v>206</v>
      </c>
      <c r="DX38" t="s">
        <v>206</v>
      </c>
      <c r="DY38" t="s">
        <v>206</v>
      </c>
      <c r="DZ38" t="s">
        <v>206</v>
      </c>
      <c r="EA38" t="s">
        <v>206</v>
      </c>
      <c r="EB38" t="s">
        <v>206</v>
      </c>
      <c r="EC38" t="s">
        <v>206</v>
      </c>
      <c r="ED38" t="s">
        <v>206</v>
      </c>
      <c r="EE38" t="s">
        <v>206</v>
      </c>
      <c r="EF38" t="s">
        <v>206</v>
      </c>
      <c r="EG38" t="s">
        <v>206</v>
      </c>
      <c r="EH38" t="s">
        <v>206</v>
      </c>
      <c r="EI38" t="s">
        <v>206</v>
      </c>
      <c r="EJ38" t="s">
        <v>206</v>
      </c>
      <c r="EK38" t="s">
        <v>206</v>
      </c>
      <c r="EL38" t="s">
        <v>206</v>
      </c>
      <c r="EM38" t="s">
        <v>206</v>
      </c>
      <c r="EN38" t="s">
        <v>206</v>
      </c>
      <c r="EO38" t="s">
        <v>206</v>
      </c>
      <c r="EP38" t="s">
        <v>206</v>
      </c>
    </row>
    <row r="39" spans="1:146" s="53" customFormat="1" ht="12.75">
      <c r="A39"/>
      <c r="B39" s="155" t="s">
        <v>111</v>
      </c>
      <c r="C39" t="s">
        <v>206</v>
      </c>
      <c r="D39" t="s">
        <v>206</v>
      </c>
      <c r="E39" t="s">
        <v>206</v>
      </c>
      <c r="F39" t="s">
        <v>206</v>
      </c>
      <c r="G39" t="s">
        <v>206</v>
      </c>
      <c r="H39" t="s">
        <v>206</v>
      </c>
      <c r="I39" t="s">
        <v>206</v>
      </c>
      <c r="J39" t="s">
        <v>206</v>
      </c>
      <c r="K39" t="s">
        <v>206</v>
      </c>
      <c r="L39" t="s">
        <v>206</v>
      </c>
      <c r="M39" t="s">
        <v>206</v>
      </c>
      <c r="N39" t="s">
        <v>206</v>
      </c>
      <c r="O39" t="s">
        <v>206</v>
      </c>
      <c r="P39" t="s">
        <v>206</v>
      </c>
      <c r="Q39" t="s">
        <v>206</v>
      </c>
      <c r="R39" t="s">
        <v>206</v>
      </c>
      <c r="S39" t="s">
        <v>206</v>
      </c>
      <c r="T39" t="s">
        <v>206</v>
      </c>
      <c r="U39" t="s">
        <v>206</v>
      </c>
      <c r="V39" t="s">
        <v>206</v>
      </c>
      <c r="W39" t="s">
        <v>206</v>
      </c>
      <c r="X39" t="s">
        <v>206</v>
      </c>
      <c r="Y39" t="s">
        <v>206</v>
      </c>
      <c r="Z39" t="s">
        <v>206</v>
      </c>
      <c r="AA39" t="s">
        <v>206</v>
      </c>
      <c r="AB39" t="s">
        <v>206</v>
      </c>
      <c r="AC39" t="s">
        <v>206</v>
      </c>
      <c r="AD39" t="s">
        <v>206</v>
      </c>
      <c r="AE39" t="s">
        <v>206</v>
      </c>
      <c r="AF39" t="s">
        <v>206</v>
      </c>
      <c r="AG39" t="s">
        <v>206</v>
      </c>
      <c r="AH39" t="s">
        <v>206</v>
      </c>
      <c r="AI39" t="s">
        <v>206</v>
      </c>
      <c r="AJ39" t="s">
        <v>206</v>
      </c>
      <c r="AK39" t="s">
        <v>206</v>
      </c>
      <c r="AL39" t="s">
        <v>206</v>
      </c>
      <c r="AM39" t="s">
        <v>206</v>
      </c>
      <c r="AN39" t="s">
        <v>206</v>
      </c>
      <c r="AO39" t="s">
        <v>206</v>
      </c>
      <c r="AP39" t="s">
        <v>206</v>
      </c>
      <c r="AQ39" t="s">
        <v>206</v>
      </c>
      <c r="AR39" t="s">
        <v>206</v>
      </c>
      <c r="AS39" t="s">
        <v>206</v>
      </c>
      <c r="AT39" t="s">
        <v>206</v>
      </c>
      <c r="AU39" t="s">
        <v>206</v>
      </c>
      <c r="AV39" t="s">
        <v>206</v>
      </c>
      <c r="AW39" t="s">
        <v>206</v>
      </c>
      <c r="AX39" t="s">
        <v>206</v>
      </c>
      <c r="AY39" t="s">
        <v>206</v>
      </c>
      <c r="AZ39" t="s">
        <v>206</v>
      </c>
      <c r="BA39" t="s">
        <v>206</v>
      </c>
      <c r="BB39" t="s">
        <v>206</v>
      </c>
      <c r="BC39" t="s">
        <v>206</v>
      </c>
      <c r="BD39" t="s">
        <v>206</v>
      </c>
      <c r="BE39" t="s">
        <v>206</v>
      </c>
      <c r="BF39" t="s">
        <v>206</v>
      </c>
      <c r="BG39" t="s">
        <v>206</v>
      </c>
      <c r="BH39" t="s">
        <v>206</v>
      </c>
      <c r="BI39" t="s">
        <v>206</v>
      </c>
      <c r="BJ39" t="s">
        <v>206</v>
      </c>
      <c r="BK39" t="s">
        <v>206</v>
      </c>
      <c r="BL39" t="s">
        <v>206</v>
      </c>
      <c r="BM39" t="s">
        <v>206</v>
      </c>
      <c r="BN39" t="s">
        <v>206</v>
      </c>
      <c r="BO39" t="s">
        <v>206</v>
      </c>
      <c r="BP39" t="s">
        <v>206</v>
      </c>
      <c r="BQ39" t="s">
        <v>206</v>
      </c>
      <c r="BR39" t="s">
        <v>206</v>
      </c>
      <c r="BS39" t="s">
        <v>206</v>
      </c>
      <c r="BT39" t="s">
        <v>206</v>
      </c>
      <c r="BU39" t="s">
        <v>206</v>
      </c>
      <c r="BV39" t="s">
        <v>206</v>
      </c>
      <c r="BW39" t="s">
        <v>206</v>
      </c>
      <c r="BX39" t="s">
        <v>206</v>
      </c>
      <c r="BY39" t="s">
        <v>206</v>
      </c>
      <c r="BZ39" t="s">
        <v>206</v>
      </c>
      <c r="CA39" t="s">
        <v>206</v>
      </c>
      <c r="CB39" t="s">
        <v>206</v>
      </c>
      <c r="CC39" t="s">
        <v>206</v>
      </c>
      <c r="CD39" t="s">
        <v>206</v>
      </c>
      <c r="CE39" t="s">
        <v>206</v>
      </c>
      <c r="CF39" t="s">
        <v>206</v>
      </c>
      <c r="CG39" t="s">
        <v>206</v>
      </c>
      <c r="CH39" t="s">
        <v>206</v>
      </c>
      <c r="CI39" t="s">
        <v>206</v>
      </c>
      <c r="CJ39" t="s">
        <v>206</v>
      </c>
      <c r="CK39" t="s">
        <v>206</v>
      </c>
      <c r="CL39" t="s">
        <v>206</v>
      </c>
      <c r="CM39" t="s">
        <v>206</v>
      </c>
      <c r="CN39" t="s">
        <v>206</v>
      </c>
      <c r="CO39" t="s">
        <v>206</v>
      </c>
      <c r="CP39" t="s">
        <v>206</v>
      </c>
      <c r="CQ39" t="s">
        <v>206</v>
      </c>
      <c r="CR39" t="s">
        <v>206</v>
      </c>
      <c r="CS39" t="s">
        <v>206</v>
      </c>
      <c r="CT39" t="s">
        <v>206</v>
      </c>
      <c r="CU39" t="s">
        <v>206</v>
      </c>
      <c r="CV39" t="s">
        <v>206</v>
      </c>
      <c r="CW39" t="s">
        <v>206</v>
      </c>
      <c r="CX39" t="s">
        <v>206</v>
      </c>
      <c r="CY39" t="s">
        <v>206</v>
      </c>
      <c r="CZ39" t="s">
        <v>206</v>
      </c>
      <c r="DA39" t="s">
        <v>206</v>
      </c>
      <c r="DB39" t="s">
        <v>206</v>
      </c>
      <c r="DC39" t="s">
        <v>206</v>
      </c>
      <c r="DD39" t="s">
        <v>206</v>
      </c>
      <c r="DE39" t="s">
        <v>206</v>
      </c>
      <c r="DF39" t="s">
        <v>206</v>
      </c>
      <c r="DG39" t="s">
        <v>206</v>
      </c>
      <c r="DH39" t="s">
        <v>206</v>
      </c>
      <c r="DI39" t="s">
        <v>206</v>
      </c>
      <c r="DJ39" t="s">
        <v>206</v>
      </c>
      <c r="DK39" t="s">
        <v>206</v>
      </c>
      <c r="DL39" t="s">
        <v>206</v>
      </c>
      <c r="DM39" t="s">
        <v>206</v>
      </c>
      <c r="DN39" t="s">
        <v>206</v>
      </c>
      <c r="DO39" t="s">
        <v>206</v>
      </c>
      <c r="DP39" t="s">
        <v>206</v>
      </c>
      <c r="DQ39" t="s">
        <v>206</v>
      </c>
      <c r="DR39" t="s">
        <v>206</v>
      </c>
      <c r="DS39" t="s">
        <v>206</v>
      </c>
      <c r="DT39" t="s">
        <v>206</v>
      </c>
      <c r="DU39" t="s">
        <v>206</v>
      </c>
      <c r="DV39" t="s">
        <v>206</v>
      </c>
      <c r="DW39" t="s">
        <v>206</v>
      </c>
      <c r="DX39" t="s">
        <v>206</v>
      </c>
      <c r="DY39" t="s">
        <v>206</v>
      </c>
      <c r="DZ39" t="s">
        <v>206</v>
      </c>
      <c r="EA39" t="s">
        <v>206</v>
      </c>
      <c r="EB39" t="s">
        <v>206</v>
      </c>
      <c r="EC39" t="s">
        <v>206</v>
      </c>
      <c r="ED39" t="s">
        <v>206</v>
      </c>
      <c r="EE39" t="s">
        <v>206</v>
      </c>
      <c r="EF39" t="s">
        <v>206</v>
      </c>
      <c r="EG39" t="s">
        <v>206</v>
      </c>
      <c r="EH39" t="s">
        <v>206</v>
      </c>
      <c r="EI39" t="s">
        <v>206</v>
      </c>
      <c r="EJ39" t="s">
        <v>206</v>
      </c>
      <c r="EK39" t="s">
        <v>206</v>
      </c>
      <c r="EL39" t="s">
        <v>206</v>
      </c>
      <c r="EM39" t="s">
        <v>206</v>
      </c>
      <c r="EN39" t="s">
        <v>206</v>
      </c>
      <c r="EO39" t="s">
        <v>206</v>
      </c>
      <c r="EP39" t="s">
        <v>206</v>
      </c>
    </row>
    <row r="40" spans="1:146" s="53" customFormat="1" ht="12.75">
      <c r="A40"/>
      <c r="B40" s="155" t="s">
        <v>112</v>
      </c>
      <c r="C40" t="s">
        <v>206</v>
      </c>
      <c r="D40" t="s">
        <v>206</v>
      </c>
      <c r="E40" t="s">
        <v>206</v>
      </c>
      <c r="F40" t="s">
        <v>206</v>
      </c>
      <c r="G40" t="s">
        <v>206</v>
      </c>
      <c r="H40" t="s">
        <v>206</v>
      </c>
      <c r="I40" t="s">
        <v>206</v>
      </c>
      <c r="J40" t="s">
        <v>206</v>
      </c>
      <c r="K40" t="s">
        <v>206</v>
      </c>
      <c r="L40" t="s">
        <v>206</v>
      </c>
      <c r="M40" t="s">
        <v>206</v>
      </c>
      <c r="N40" t="s">
        <v>206</v>
      </c>
      <c r="O40" t="s">
        <v>206</v>
      </c>
      <c r="P40" t="s">
        <v>206</v>
      </c>
      <c r="Q40" t="s">
        <v>206</v>
      </c>
      <c r="R40" t="s">
        <v>206</v>
      </c>
      <c r="S40" t="s">
        <v>206</v>
      </c>
      <c r="T40" t="s">
        <v>206</v>
      </c>
      <c r="U40" t="s">
        <v>206</v>
      </c>
      <c r="V40" t="s">
        <v>206</v>
      </c>
      <c r="W40" t="s">
        <v>206</v>
      </c>
      <c r="X40" t="s">
        <v>206</v>
      </c>
      <c r="Y40" t="s">
        <v>206</v>
      </c>
      <c r="Z40" t="s">
        <v>206</v>
      </c>
      <c r="AA40" t="s">
        <v>206</v>
      </c>
      <c r="AB40" t="s">
        <v>206</v>
      </c>
      <c r="AC40" t="s">
        <v>206</v>
      </c>
      <c r="AD40" t="s">
        <v>206</v>
      </c>
      <c r="AE40" t="s">
        <v>206</v>
      </c>
      <c r="AF40" t="s">
        <v>206</v>
      </c>
      <c r="AG40" t="s">
        <v>206</v>
      </c>
      <c r="AH40" t="s">
        <v>206</v>
      </c>
      <c r="AI40" t="s">
        <v>206</v>
      </c>
      <c r="AJ40" t="s">
        <v>206</v>
      </c>
      <c r="AK40" t="s">
        <v>206</v>
      </c>
      <c r="AL40" t="s">
        <v>206</v>
      </c>
      <c r="AM40" t="s">
        <v>206</v>
      </c>
      <c r="AN40" t="s">
        <v>206</v>
      </c>
      <c r="AO40" t="s">
        <v>206</v>
      </c>
      <c r="AP40" t="s">
        <v>206</v>
      </c>
      <c r="AQ40" t="s">
        <v>206</v>
      </c>
      <c r="AR40" t="s">
        <v>206</v>
      </c>
      <c r="AS40" t="s">
        <v>206</v>
      </c>
      <c r="AT40" t="s">
        <v>206</v>
      </c>
      <c r="AU40" t="s">
        <v>206</v>
      </c>
      <c r="AV40" t="s">
        <v>206</v>
      </c>
      <c r="AW40" t="s">
        <v>206</v>
      </c>
      <c r="AX40" t="s">
        <v>206</v>
      </c>
      <c r="AY40" t="s">
        <v>206</v>
      </c>
      <c r="AZ40" t="s">
        <v>206</v>
      </c>
      <c r="BA40" t="s">
        <v>206</v>
      </c>
      <c r="BB40" t="s">
        <v>206</v>
      </c>
      <c r="BC40" t="s">
        <v>206</v>
      </c>
      <c r="BD40" t="s">
        <v>206</v>
      </c>
      <c r="BE40" t="s">
        <v>206</v>
      </c>
      <c r="BF40" t="s">
        <v>206</v>
      </c>
      <c r="BG40" t="s">
        <v>206</v>
      </c>
      <c r="BH40" t="s">
        <v>206</v>
      </c>
      <c r="BI40" t="s">
        <v>206</v>
      </c>
      <c r="BJ40" t="s">
        <v>206</v>
      </c>
      <c r="BK40" t="s">
        <v>206</v>
      </c>
      <c r="BL40" t="s">
        <v>206</v>
      </c>
      <c r="BM40" t="s">
        <v>206</v>
      </c>
      <c r="BN40" t="s">
        <v>206</v>
      </c>
      <c r="BO40" t="s">
        <v>206</v>
      </c>
      <c r="BP40" t="s">
        <v>206</v>
      </c>
      <c r="BQ40" t="s">
        <v>206</v>
      </c>
      <c r="BR40" t="s">
        <v>206</v>
      </c>
      <c r="BS40" t="s">
        <v>206</v>
      </c>
      <c r="BT40" t="s">
        <v>206</v>
      </c>
      <c r="BU40" t="s">
        <v>206</v>
      </c>
      <c r="BV40" t="s">
        <v>206</v>
      </c>
      <c r="BW40" t="s">
        <v>206</v>
      </c>
      <c r="BX40" t="s">
        <v>206</v>
      </c>
      <c r="BY40" t="s">
        <v>206</v>
      </c>
      <c r="BZ40" t="s">
        <v>206</v>
      </c>
      <c r="CA40" t="s">
        <v>206</v>
      </c>
      <c r="CB40" t="s">
        <v>206</v>
      </c>
      <c r="CC40" t="s">
        <v>206</v>
      </c>
      <c r="CD40" t="s">
        <v>206</v>
      </c>
      <c r="CE40" t="s">
        <v>206</v>
      </c>
      <c r="CF40" t="s">
        <v>206</v>
      </c>
      <c r="CG40" t="s">
        <v>206</v>
      </c>
      <c r="CH40" t="s">
        <v>206</v>
      </c>
      <c r="CI40" t="s">
        <v>206</v>
      </c>
      <c r="CJ40" t="s">
        <v>206</v>
      </c>
      <c r="CK40" t="s">
        <v>206</v>
      </c>
      <c r="CL40" t="s">
        <v>206</v>
      </c>
      <c r="CM40" t="s">
        <v>206</v>
      </c>
      <c r="CN40" t="s">
        <v>206</v>
      </c>
      <c r="CO40" t="s">
        <v>206</v>
      </c>
      <c r="CP40" t="s">
        <v>206</v>
      </c>
      <c r="CQ40" t="s">
        <v>206</v>
      </c>
      <c r="CR40" t="s">
        <v>206</v>
      </c>
      <c r="CS40" t="s">
        <v>206</v>
      </c>
      <c r="CT40" t="s">
        <v>206</v>
      </c>
      <c r="CU40" t="s">
        <v>206</v>
      </c>
      <c r="CV40" t="s">
        <v>206</v>
      </c>
      <c r="CW40" t="s">
        <v>206</v>
      </c>
      <c r="CX40" t="s">
        <v>206</v>
      </c>
      <c r="CY40" t="s">
        <v>206</v>
      </c>
      <c r="CZ40" t="s">
        <v>206</v>
      </c>
      <c r="DA40" t="s">
        <v>206</v>
      </c>
      <c r="DB40" t="s">
        <v>206</v>
      </c>
      <c r="DC40" t="s">
        <v>206</v>
      </c>
      <c r="DD40" t="s">
        <v>206</v>
      </c>
      <c r="DE40" t="s">
        <v>206</v>
      </c>
      <c r="DF40" t="s">
        <v>206</v>
      </c>
      <c r="DG40" t="s">
        <v>206</v>
      </c>
      <c r="DH40" t="s">
        <v>206</v>
      </c>
      <c r="DI40" t="s">
        <v>206</v>
      </c>
      <c r="DJ40" t="s">
        <v>206</v>
      </c>
      <c r="DK40" t="s">
        <v>206</v>
      </c>
      <c r="DL40" t="s">
        <v>206</v>
      </c>
      <c r="DM40" t="s">
        <v>206</v>
      </c>
      <c r="DN40" t="s">
        <v>206</v>
      </c>
      <c r="DO40" t="s">
        <v>206</v>
      </c>
      <c r="DP40" t="s">
        <v>206</v>
      </c>
      <c r="DQ40" t="s">
        <v>206</v>
      </c>
      <c r="DR40" t="s">
        <v>206</v>
      </c>
      <c r="DS40" t="s">
        <v>206</v>
      </c>
      <c r="DT40" t="s">
        <v>206</v>
      </c>
      <c r="DU40" t="s">
        <v>206</v>
      </c>
      <c r="DV40" t="s">
        <v>206</v>
      </c>
      <c r="DW40" t="s">
        <v>206</v>
      </c>
      <c r="DX40" t="s">
        <v>206</v>
      </c>
      <c r="DY40" t="s">
        <v>206</v>
      </c>
      <c r="DZ40" t="s">
        <v>206</v>
      </c>
      <c r="EA40" t="s">
        <v>206</v>
      </c>
      <c r="EB40" t="s">
        <v>206</v>
      </c>
      <c r="EC40" t="s">
        <v>206</v>
      </c>
      <c r="ED40" t="s">
        <v>206</v>
      </c>
      <c r="EE40" t="s">
        <v>206</v>
      </c>
      <c r="EF40" t="s">
        <v>206</v>
      </c>
      <c r="EG40" t="s">
        <v>206</v>
      </c>
      <c r="EH40" t="s">
        <v>206</v>
      </c>
      <c r="EI40" t="s">
        <v>206</v>
      </c>
      <c r="EJ40" t="s">
        <v>206</v>
      </c>
      <c r="EK40" t="s">
        <v>206</v>
      </c>
      <c r="EL40" t="s">
        <v>206</v>
      </c>
      <c r="EM40" t="s">
        <v>206</v>
      </c>
      <c r="EN40" t="s">
        <v>206</v>
      </c>
      <c r="EO40" t="s">
        <v>206</v>
      </c>
      <c r="EP40" t="s">
        <v>206</v>
      </c>
    </row>
    <row r="41" spans="1:146" s="53" customFormat="1" ht="12.75">
      <c r="A41"/>
      <c r="B41" s="155" t="s">
        <v>34</v>
      </c>
      <c r="C41" t="s">
        <v>206</v>
      </c>
      <c r="D41" t="s">
        <v>206</v>
      </c>
      <c r="E41" t="s">
        <v>206</v>
      </c>
      <c r="F41" t="s">
        <v>206</v>
      </c>
      <c r="G41" t="s">
        <v>206</v>
      </c>
      <c r="H41" t="s">
        <v>206</v>
      </c>
      <c r="I41" t="s">
        <v>206</v>
      </c>
      <c r="J41" t="s">
        <v>206</v>
      </c>
      <c r="K41" t="s">
        <v>206</v>
      </c>
      <c r="L41" t="s">
        <v>206</v>
      </c>
      <c r="M41" t="s">
        <v>206</v>
      </c>
      <c r="N41" t="s">
        <v>206</v>
      </c>
      <c r="O41" t="s">
        <v>206</v>
      </c>
      <c r="P41" t="s">
        <v>206</v>
      </c>
      <c r="Q41" t="s">
        <v>206</v>
      </c>
      <c r="R41" t="s">
        <v>206</v>
      </c>
      <c r="S41" t="s">
        <v>206</v>
      </c>
      <c r="T41" t="s">
        <v>206</v>
      </c>
      <c r="U41" t="s">
        <v>206</v>
      </c>
      <c r="V41" t="s">
        <v>206</v>
      </c>
      <c r="W41" t="s">
        <v>206</v>
      </c>
      <c r="X41" t="s">
        <v>206</v>
      </c>
      <c r="Y41" t="s">
        <v>206</v>
      </c>
      <c r="Z41" t="s">
        <v>206</v>
      </c>
      <c r="AA41" t="s">
        <v>206</v>
      </c>
      <c r="AB41" t="s">
        <v>206</v>
      </c>
      <c r="AC41" t="s">
        <v>206</v>
      </c>
      <c r="AD41" t="s">
        <v>206</v>
      </c>
      <c r="AE41" t="s">
        <v>206</v>
      </c>
      <c r="AF41" t="s">
        <v>206</v>
      </c>
      <c r="AG41" t="s">
        <v>206</v>
      </c>
      <c r="AH41" t="s">
        <v>206</v>
      </c>
      <c r="AI41" t="s">
        <v>206</v>
      </c>
      <c r="AJ41" t="s">
        <v>206</v>
      </c>
      <c r="AK41" t="s">
        <v>206</v>
      </c>
      <c r="AL41" t="s">
        <v>206</v>
      </c>
      <c r="AM41" t="s">
        <v>206</v>
      </c>
      <c r="AN41" t="s">
        <v>206</v>
      </c>
      <c r="AO41" t="s">
        <v>206</v>
      </c>
      <c r="AP41" t="s">
        <v>206</v>
      </c>
      <c r="AQ41" t="s">
        <v>206</v>
      </c>
      <c r="AR41" t="s">
        <v>206</v>
      </c>
      <c r="AS41" t="s">
        <v>206</v>
      </c>
      <c r="AT41" t="s">
        <v>206</v>
      </c>
      <c r="AU41" t="s">
        <v>206</v>
      </c>
      <c r="AV41" t="s">
        <v>206</v>
      </c>
      <c r="AW41" t="s">
        <v>206</v>
      </c>
      <c r="AX41" t="s">
        <v>206</v>
      </c>
      <c r="AY41" t="s">
        <v>206</v>
      </c>
      <c r="AZ41" t="s">
        <v>206</v>
      </c>
      <c r="BA41" t="s">
        <v>206</v>
      </c>
      <c r="BB41" t="s">
        <v>206</v>
      </c>
      <c r="BC41" t="s">
        <v>206</v>
      </c>
      <c r="BD41" t="s">
        <v>206</v>
      </c>
      <c r="BE41" t="s">
        <v>206</v>
      </c>
      <c r="BF41" t="s">
        <v>206</v>
      </c>
      <c r="BG41" t="s">
        <v>206</v>
      </c>
      <c r="BH41" t="s">
        <v>206</v>
      </c>
      <c r="BI41" t="s">
        <v>206</v>
      </c>
      <c r="BJ41" t="s">
        <v>206</v>
      </c>
      <c r="BK41" t="s">
        <v>206</v>
      </c>
      <c r="BL41" t="s">
        <v>206</v>
      </c>
      <c r="BM41" t="s">
        <v>206</v>
      </c>
      <c r="BN41" t="s">
        <v>206</v>
      </c>
      <c r="BO41" t="s">
        <v>206</v>
      </c>
      <c r="BP41" t="s">
        <v>206</v>
      </c>
      <c r="BQ41" t="s">
        <v>206</v>
      </c>
      <c r="BR41" t="s">
        <v>206</v>
      </c>
      <c r="BS41" t="s">
        <v>206</v>
      </c>
      <c r="BT41" t="s">
        <v>206</v>
      </c>
      <c r="BU41" t="s">
        <v>206</v>
      </c>
      <c r="BV41" t="s">
        <v>206</v>
      </c>
      <c r="BW41" t="s">
        <v>206</v>
      </c>
      <c r="BX41" t="s">
        <v>206</v>
      </c>
      <c r="BY41" t="s">
        <v>206</v>
      </c>
      <c r="BZ41" t="s">
        <v>206</v>
      </c>
      <c r="CA41" t="s">
        <v>206</v>
      </c>
      <c r="CB41" t="s">
        <v>206</v>
      </c>
      <c r="CC41" t="s">
        <v>206</v>
      </c>
      <c r="CD41" t="s">
        <v>206</v>
      </c>
      <c r="CE41" t="s">
        <v>206</v>
      </c>
      <c r="CF41" t="s">
        <v>206</v>
      </c>
      <c r="CG41" t="s">
        <v>206</v>
      </c>
      <c r="CH41" t="s">
        <v>206</v>
      </c>
      <c r="CI41" t="s">
        <v>206</v>
      </c>
      <c r="CJ41" t="s">
        <v>206</v>
      </c>
      <c r="CK41" t="s">
        <v>206</v>
      </c>
      <c r="CL41" t="s">
        <v>206</v>
      </c>
      <c r="CM41" t="s">
        <v>206</v>
      </c>
      <c r="CN41" t="s">
        <v>206</v>
      </c>
      <c r="CO41" t="s">
        <v>206</v>
      </c>
      <c r="CP41" t="s">
        <v>206</v>
      </c>
      <c r="CQ41" t="s">
        <v>206</v>
      </c>
      <c r="CR41" t="s">
        <v>206</v>
      </c>
      <c r="CS41" t="s">
        <v>206</v>
      </c>
      <c r="CT41" t="s">
        <v>206</v>
      </c>
      <c r="CU41" t="s">
        <v>206</v>
      </c>
      <c r="CV41" t="s">
        <v>206</v>
      </c>
      <c r="CW41" t="s">
        <v>206</v>
      </c>
      <c r="CX41" t="s">
        <v>206</v>
      </c>
      <c r="CY41" t="s">
        <v>206</v>
      </c>
      <c r="CZ41" t="s">
        <v>206</v>
      </c>
      <c r="DA41" t="s">
        <v>206</v>
      </c>
      <c r="DB41" t="s">
        <v>206</v>
      </c>
      <c r="DC41" t="s">
        <v>206</v>
      </c>
      <c r="DD41" t="s">
        <v>206</v>
      </c>
      <c r="DE41" t="s">
        <v>206</v>
      </c>
      <c r="DF41" t="s">
        <v>206</v>
      </c>
      <c r="DG41" t="s">
        <v>206</v>
      </c>
      <c r="DH41" t="s">
        <v>206</v>
      </c>
      <c r="DI41" t="s">
        <v>206</v>
      </c>
      <c r="DJ41" t="s">
        <v>206</v>
      </c>
      <c r="DK41" t="s">
        <v>206</v>
      </c>
      <c r="DL41" t="s">
        <v>206</v>
      </c>
      <c r="DM41" t="s">
        <v>206</v>
      </c>
      <c r="DN41" t="s">
        <v>206</v>
      </c>
      <c r="DO41" t="s">
        <v>206</v>
      </c>
      <c r="DP41" t="s">
        <v>206</v>
      </c>
      <c r="DQ41" t="s">
        <v>206</v>
      </c>
      <c r="DR41" t="s">
        <v>206</v>
      </c>
      <c r="DS41" t="s">
        <v>206</v>
      </c>
      <c r="DT41" t="s">
        <v>206</v>
      </c>
      <c r="DU41" t="s">
        <v>206</v>
      </c>
      <c r="DV41" t="s">
        <v>206</v>
      </c>
      <c r="DW41" t="s">
        <v>206</v>
      </c>
      <c r="DX41" t="s">
        <v>206</v>
      </c>
      <c r="DY41" t="s">
        <v>206</v>
      </c>
      <c r="DZ41" t="s">
        <v>206</v>
      </c>
      <c r="EA41" t="s">
        <v>206</v>
      </c>
      <c r="EB41" t="s">
        <v>206</v>
      </c>
      <c r="EC41" t="s">
        <v>206</v>
      </c>
      <c r="ED41" t="s">
        <v>206</v>
      </c>
      <c r="EE41" t="s">
        <v>206</v>
      </c>
      <c r="EF41" t="s">
        <v>206</v>
      </c>
      <c r="EG41" t="s">
        <v>206</v>
      </c>
      <c r="EH41" t="s">
        <v>206</v>
      </c>
      <c r="EI41" t="s">
        <v>206</v>
      </c>
      <c r="EJ41" t="s">
        <v>206</v>
      </c>
      <c r="EK41" t="s">
        <v>206</v>
      </c>
      <c r="EL41" t="s">
        <v>206</v>
      </c>
      <c r="EM41" t="s">
        <v>206</v>
      </c>
      <c r="EN41" t="s">
        <v>206</v>
      </c>
      <c r="EO41" t="s">
        <v>206</v>
      </c>
      <c r="EP41" t="s">
        <v>206</v>
      </c>
    </row>
    <row r="42" spans="1:146" s="53" customFormat="1" ht="12.75">
      <c r="A42"/>
      <c r="B42" s="155"/>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row>
    <row r="43" spans="1:146" s="53" customFormat="1" ht="12.75">
      <c r="A43"/>
      <c r="B43" s="155" t="s">
        <v>867</v>
      </c>
      <c r="C43" t="s">
        <v>206</v>
      </c>
      <c r="D43" t="s">
        <v>206</v>
      </c>
      <c r="E43" t="s">
        <v>206</v>
      </c>
      <c r="F43" t="s">
        <v>206</v>
      </c>
      <c r="G43" t="s">
        <v>206</v>
      </c>
      <c r="H43" t="s">
        <v>206</v>
      </c>
      <c r="I43" t="s">
        <v>206</v>
      </c>
      <c r="J43" t="s">
        <v>206</v>
      </c>
      <c r="K43" t="s">
        <v>206</v>
      </c>
      <c r="L43" t="s">
        <v>206</v>
      </c>
      <c r="M43" t="s">
        <v>206</v>
      </c>
      <c r="N43" t="s">
        <v>206</v>
      </c>
      <c r="O43" t="s">
        <v>206</v>
      </c>
      <c r="P43" t="s">
        <v>206</v>
      </c>
      <c r="Q43" t="s">
        <v>206</v>
      </c>
      <c r="R43" t="s">
        <v>206</v>
      </c>
      <c r="S43" t="s">
        <v>206</v>
      </c>
      <c r="T43" t="s">
        <v>206</v>
      </c>
      <c r="U43" t="s">
        <v>206</v>
      </c>
      <c r="V43" t="s">
        <v>206</v>
      </c>
      <c r="W43" t="s">
        <v>206</v>
      </c>
      <c r="X43" t="s">
        <v>206</v>
      </c>
      <c r="Y43" t="s">
        <v>206</v>
      </c>
      <c r="Z43" t="s">
        <v>206</v>
      </c>
      <c r="AA43" t="s">
        <v>206</v>
      </c>
      <c r="AB43" t="s">
        <v>206</v>
      </c>
      <c r="AC43" t="s">
        <v>206</v>
      </c>
      <c r="AD43" t="s">
        <v>206</v>
      </c>
      <c r="AE43" t="s">
        <v>206</v>
      </c>
      <c r="AF43" t="s">
        <v>206</v>
      </c>
      <c r="AG43" t="s">
        <v>206</v>
      </c>
      <c r="AH43" t="s">
        <v>206</v>
      </c>
      <c r="AI43" t="s">
        <v>206</v>
      </c>
      <c r="AJ43" t="s">
        <v>206</v>
      </c>
      <c r="AK43" t="s">
        <v>206</v>
      </c>
      <c r="AL43" t="s">
        <v>206</v>
      </c>
      <c r="AM43" t="s">
        <v>206</v>
      </c>
      <c r="AN43" t="s">
        <v>206</v>
      </c>
      <c r="AO43" t="s">
        <v>206</v>
      </c>
      <c r="AP43" t="s">
        <v>206</v>
      </c>
      <c r="AQ43" t="s">
        <v>206</v>
      </c>
      <c r="AR43" t="s">
        <v>206</v>
      </c>
      <c r="AS43" t="s">
        <v>206</v>
      </c>
      <c r="AT43" t="s">
        <v>206</v>
      </c>
      <c r="AU43" t="s">
        <v>206</v>
      </c>
      <c r="AV43" t="s">
        <v>206</v>
      </c>
      <c r="AW43" t="s">
        <v>206</v>
      </c>
      <c r="AX43" t="s">
        <v>206</v>
      </c>
      <c r="AY43" t="s">
        <v>206</v>
      </c>
      <c r="AZ43" t="s">
        <v>206</v>
      </c>
      <c r="BA43" t="s">
        <v>206</v>
      </c>
      <c r="BB43" t="s">
        <v>206</v>
      </c>
      <c r="BC43" t="s">
        <v>206</v>
      </c>
      <c r="BD43" t="s">
        <v>206</v>
      </c>
      <c r="BE43" t="s">
        <v>206</v>
      </c>
      <c r="BF43" t="s">
        <v>206</v>
      </c>
      <c r="BG43" t="s">
        <v>206</v>
      </c>
      <c r="BH43" t="s">
        <v>206</v>
      </c>
      <c r="BI43" t="s">
        <v>206</v>
      </c>
      <c r="BJ43" t="s">
        <v>206</v>
      </c>
      <c r="BK43" t="s">
        <v>206</v>
      </c>
      <c r="BL43" t="s">
        <v>206</v>
      </c>
      <c r="BM43" t="s">
        <v>206</v>
      </c>
      <c r="BN43" t="s">
        <v>206</v>
      </c>
      <c r="BO43" t="s">
        <v>206</v>
      </c>
      <c r="BP43" t="s">
        <v>206</v>
      </c>
      <c r="BQ43" t="s">
        <v>206</v>
      </c>
      <c r="BR43" t="s">
        <v>206</v>
      </c>
      <c r="BS43" t="s">
        <v>206</v>
      </c>
      <c r="BT43" t="s">
        <v>206</v>
      </c>
      <c r="BU43" t="s">
        <v>206</v>
      </c>
      <c r="BV43" t="s">
        <v>206</v>
      </c>
      <c r="BW43" t="s">
        <v>206</v>
      </c>
      <c r="BX43" t="s">
        <v>206</v>
      </c>
      <c r="BY43" t="s">
        <v>206</v>
      </c>
      <c r="BZ43" t="s">
        <v>206</v>
      </c>
      <c r="CA43" t="s">
        <v>206</v>
      </c>
      <c r="CB43" t="s">
        <v>206</v>
      </c>
      <c r="CC43" t="s">
        <v>206</v>
      </c>
      <c r="CD43" t="s">
        <v>206</v>
      </c>
      <c r="CE43" t="s">
        <v>206</v>
      </c>
      <c r="CF43" t="s">
        <v>206</v>
      </c>
      <c r="CG43" t="s">
        <v>206</v>
      </c>
      <c r="CH43" t="s">
        <v>206</v>
      </c>
      <c r="CI43" t="s">
        <v>206</v>
      </c>
      <c r="CJ43" t="s">
        <v>206</v>
      </c>
      <c r="CK43" t="s">
        <v>206</v>
      </c>
      <c r="CL43" t="s">
        <v>206</v>
      </c>
      <c r="CM43" t="s">
        <v>206</v>
      </c>
      <c r="CN43" t="s">
        <v>206</v>
      </c>
      <c r="CO43" t="s">
        <v>206</v>
      </c>
      <c r="CP43" t="s">
        <v>206</v>
      </c>
      <c r="CQ43" t="s">
        <v>206</v>
      </c>
      <c r="CR43" t="s">
        <v>206</v>
      </c>
      <c r="CS43" t="s">
        <v>206</v>
      </c>
      <c r="CT43" t="s">
        <v>206</v>
      </c>
      <c r="CU43" t="s">
        <v>206</v>
      </c>
      <c r="CV43" t="s">
        <v>206</v>
      </c>
      <c r="CW43" t="s">
        <v>206</v>
      </c>
      <c r="CX43" t="s">
        <v>206</v>
      </c>
      <c r="CY43" t="s">
        <v>206</v>
      </c>
      <c r="CZ43" t="s">
        <v>206</v>
      </c>
      <c r="DA43" t="s">
        <v>206</v>
      </c>
      <c r="DB43" t="s">
        <v>206</v>
      </c>
      <c r="DC43" t="s">
        <v>206</v>
      </c>
      <c r="DD43" t="s">
        <v>206</v>
      </c>
      <c r="DE43" t="s">
        <v>206</v>
      </c>
      <c r="DF43" t="s">
        <v>206</v>
      </c>
      <c r="DG43" t="s">
        <v>206</v>
      </c>
      <c r="DH43" t="s">
        <v>206</v>
      </c>
      <c r="DI43" t="s">
        <v>206</v>
      </c>
      <c r="DJ43" t="s">
        <v>206</v>
      </c>
      <c r="DK43" t="s">
        <v>206</v>
      </c>
      <c r="DL43" t="s">
        <v>206</v>
      </c>
      <c r="DM43" t="s">
        <v>206</v>
      </c>
      <c r="DN43" t="s">
        <v>206</v>
      </c>
      <c r="DO43" t="s">
        <v>206</v>
      </c>
      <c r="DP43" t="s">
        <v>206</v>
      </c>
      <c r="DQ43" t="s">
        <v>206</v>
      </c>
      <c r="DR43" t="s">
        <v>206</v>
      </c>
      <c r="DS43" t="s">
        <v>206</v>
      </c>
      <c r="DT43" t="s">
        <v>206</v>
      </c>
      <c r="DU43" t="s">
        <v>206</v>
      </c>
      <c r="DV43" t="s">
        <v>206</v>
      </c>
      <c r="DW43" t="s">
        <v>206</v>
      </c>
      <c r="DX43" t="s">
        <v>206</v>
      </c>
      <c r="DY43" t="s">
        <v>206</v>
      </c>
      <c r="DZ43" t="s">
        <v>206</v>
      </c>
      <c r="EA43" t="s">
        <v>206</v>
      </c>
      <c r="EB43" t="s">
        <v>206</v>
      </c>
      <c r="EC43" t="s">
        <v>206</v>
      </c>
      <c r="ED43" t="s">
        <v>206</v>
      </c>
      <c r="EE43" t="s">
        <v>206</v>
      </c>
      <c r="EF43" t="s">
        <v>206</v>
      </c>
      <c r="EG43" t="s">
        <v>206</v>
      </c>
      <c r="EH43" t="s">
        <v>206</v>
      </c>
      <c r="EI43" t="s">
        <v>206</v>
      </c>
      <c r="EJ43" t="s">
        <v>206</v>
      </c>
      <c r="EK43" t="s">
        <v>206</v>
      </c>
      <c r="EL43" t="s">
        <v>206</v>
      </c>
      <c r="EM43" t="s">
        <v>206</v>
      </c>
      <c r="EN43" t="s">
        <v>206</v>
      </c>
      <c r="EO43" t="s">
        <v>206</v>
      </c>
      <c r="EP43" t="s">
        <v>206</v>
      </c>
    </row>
    <row r="44" s="53" customFormat="1" ht="12.75"/>
    <row r="45" s="53" customFormat="1" ht="12.75"/>
    <row r="46" s="53" customFormat="1" ht="12.75"/>
    <row r="47" s="53" customFormat="1" ht="12.75"/>
    <row r="48" s="53" customFormat="1" ht="12.75"/>
    <row r="49" s="53" customFormat="1" ht="12.75"/>
    <row r="50" s="53" customFormat="1" ht="12.75"/>
    <row r="51" s="53" customFormat="1" ht="12.75"/>
    <row r="52" s="53" customFormat="1" ht="12.75"/>
    <row r="53" s="53" customFormat="1" ht="12.75"/>
    <row r="54" s="53" customFormat="1" ht="12.75"/>
    <row r="55" s="53" customFormat="1" ht="12.75"/>
    <row r="56" s="53" customFormat="1" ht="12.75"/>
    <row r="57" s="53" customFormat="1" ht="12.75"/>
    <row r="58" s="53" customFormat="1" ht="12.75"/>
    <row r="59" s="53" customFormat="1" ht="12.75"/>
    <row r="60" s="53" customFormat="1" ht="12.75"/>
    <row r="61" s="53" customFormat="1" ht="12.75"/>
    <row r="62" s="53" customFormat="1" ht="12.75"/>
    <row r="63" s="53" customFormat="1" ht="12.75"/>
    <row r="64" s="53" customFormat="1" ht="12.75"/>
    <row r="65" s="53" customFormat="1" ht="12.75"/>
    <row r="66" s="53" customFormat="1" ht="12.75"/>
    <row r="67" s="53" customFormat="1" ht="12.75"/>
    <row r="68" s="53" customFormat="1" ht="12.75"/>
    <row r="69" s="53" customFormat="1" ht="12.75"/>
    <row r="70" s="53" customFormat="1" ht="12.75"/>
    <row r="71" s="53" customFormat="1" ht="12.75"/>
    <row r="72" s="53" customFormat="1" ht="12.75"/>
    <row r="73" s="53" customFormat="1" ht="12.75"/>
    <row r="74" s="53" customFormat="1" ht="12.75"/>
    <row r="75" s="53" customFormat="1" ht="12.75"/>
    <row r="76" s="53" customFormat="1" ht="12.75"/>
    <row r="77" s="53" customFormat="1" ht="12.75"/>
    <row r="78" s="53" customFormat="1" ht="12.75"/>
    <row r="79" s="53" customFormat="1" ht="12.75"/>
    <row r="80" s="53" customFormat="1" ht="12.75"/>
    <row r="81" s="53" customFormat="1" ht="12.75"/>
    <row r="82" s="53" customFormat="1" ht="12.75"/>
    <row r="83" s="53" customFormat="1" ht="12.75"/>
    <row r="84" s="53" customFormat="1" ht="12.75"/>
    <row r="85" s="53" customFormat="1" ht="12.75"/>
    <row r="86" s="53" customFormat="1" ht="12.75"/>
    <row r="87" s="53" customFormat="1" ht="12.75"/>
    <row r="88" s="53" customFormat="1" ht="12.75"/>
    <row r="89" s="53" customFormat="1" ht="12.75"/>
    <row r="90" s="53" customFormat="1" ht="12.75"/>
    <row r="91" s="53" customFormat="1" ht="12.75"/>
    <row r="92" s="53" customFormat="1" ht="12.75"/>
    <row r="93" s="53" customFormat="1" ht="12.75"/>
    <row r="94" s="53" customFormat="1" ht="12.75"/>
    <row r="95" s="53" customFormat="1" ht="12.75"/>
    <row r="96" s="53" customFormat="1" ht="12.75"/>
    <row r="97" s="53" customFormat="1" ht="12.75"/>
    <row r="98" s="53" customFormat="1" ht="12.75"/>
    <row r="99" s="53" customFormat="1" ht="12.75"/>
    <row r="100" s="53" customFormat="1" ht="12.75"/>
    <row r="101" s="53" customFormat="1" ht="12.75"/>
    <row r="102" s="53" customFormat="1" ht="12.75"/>
    <row r="103" s="53" customFormat="1" ht="12.75"/>
    <row r="104" s="53" customFormat="1" ht="12.75"/>
    <row r="105" s="53" customFormat="1" ht="12.75"/>
    <row r="106" s="53" customFormat="1" ht="12.75"/>
    <row r="107" s="53" customFormat="1" ht="12.75"/>
    <row r="108" s="53" customFormat="1" ht="12.75"/>
    <row r="109" s="53" customFormat="1" ht="12.75"/>
    <row r="110" s="53" customFormat="1" ht="12.75"/>
    <row r="111" s="53" customFormat="1" ht="12.75"/>
    <row r="112" s="53" customFormat="1" ht="12.75"/>
    <row r="113" s="53" customFormat="1" ht="12.75"/>
    <row r="114" s="53" customFormat="1" ht="12.75"/>
    <row r="115" s="53" customFormat="1" ht="12.75"/>
    <row r="116" s="53" customFormat="1" ht="12.75"/>
    <row r="117" s="53" customFormat="1" ht="12.75"/>
    <row r="118" s="53" customFormat="1" ht="12.75"/>
    <row r="119" s="53" customFormat="1" ht="12.75"/>
    <row r="120" s="53" customFormat="1" ht="12.75"/>
    <row r="121" s="53" customFormat="1" ht="12.75"/>
    <row r="122" s="53" customFormat="1" ht="12.75"/>
    <row r="123" s="53" customFormat="1" ht="12.75"/>
    <row r="124" s="53" customFormat="1" ht="12.75"/>
    <row r="125" s="53" customFormat="1" ht="12.75"/>
    <row r="126" s="53" customFormat="1" ht="12.75"/>
    <row r="127" s="53" customFormat="1" ht="12.75"/>
    <row r="128" s="53" customFormat="1" ht="12.75"/>
    <row r="129" s="53" customFormat="1" ht="12.75"/>
    <row r="130" s="53" customFormat="1" ht="12.75"/>
    <row r="131" s="53" customFormat="1" ht="12.75"/>
    <row r="132" s="53" customFormat="1" ht="12.75"/>
    <row r="133" s="53" customFormat="1" ht="12.75"/>
    <row r="134" s="53" customFormat="1" ht="12.75"/>
    <row r="135" s="53" customFormat="1" ht="12.75"/>
    <row r="136" s="53" customFormat="1" ht="12.75"/>
    <row r="137" s="53" customFormat="1" ht="12.75"/>
    <row r="138" s="53" customFormat="1" ht="12.75"/>
    <row r="139" s="53" customFormat="1" ht="12.75"/>
    <row r="140" s="53" customFormat="1" ht="12.75"/>
    <row r="141" s="53" customFormat="1" ht="12.75"/>
    <row r="142" s="53" customFormat="1" ht="12.75"/>
    <row r="143" s="53" customFormat="1" ht="12.75"/>
    <row r="144" s="53" customFormat="1" ht="12.75"/>
    <row r="145" s="53" customFormat="1" ht="12.75"/>
    <row r="146" s="53" customFormat="1" ht="12.75"/>
    <row r="147" s="53" customFormat="1" ht="12.75"/>
    <row r="148" s="53" customFormat="1" ht="12.75"/>
    <row r="149" s="53" customFormat="1" ht="12.75"/>
    <row r="150" s="53" customFormat="1" ht="12.75"/>
    <row r="151" s="53" customFormat="1" ht="12.75"/>
    <row r="152" s="53" customFormat="1" ht="12.75"/>
    <row r="153" s="53" customFormat="1" ht="12.75"/>
    <row r="154" s="53" customFormat="1" ht="12.75"/>
    <row r="155" s="53" customFormat="1" ht="12.75"/>
    <row r="156" s="53" customFormat="1" ht="12.75"/>
    <row r="157" s="53" customFormat="1" ht="12.75"/>
    <row r="158" s="53" customFormat="1" ht="12.75"/>
    <row r="159" s="53" customFormat="1" ht="12.75"/>
    <row r="160" s="53" customFormat="1" ht="12.75"/>
    <row r="161" s="53" customFormat="1" ht="12.75"/>
    <row r="162" s="53" customFormat="1" ht="12.75"/>
    <row r="163" s="53" customFormat="1" ht="12.75"/>
    <row r="164" s="53" customFormat="1" ht="12.75"/>
    <row r="165" s="53" customFormat="1" ht="12.75"/>
    <row r="166" s="53" customFormat="1" ht="12.75"/>
    <row r="167" s="53" customFormat="1" ht="12.75"/>
    <row r="168" s="53" customFormat="1" ht="12.75"/>
    <row r="169" s="53" customFormat="1" ht="12.75"/>
    <row r="170" s="53" customFormat="1" ht="12.75"/>
    <row r="171" s="53" customFormat="1" ht="12.75"/>
    <row r="172" s="53" customFormat="1" ht="12.75"/>
    <row r="173" s="53" customFormat="1" ht="12.75"/>
    <row r="174" s="53" customFormat="1" ht="12.75"/>
    <row r="175" s="53" customFormat="1" ht="12.75"/>
    <row r="176" s="53" customFormat="1" ht="12.75"/>
    <row r="177" s="53" customFormat="1" ht="12.75"/>
    <row r="178" s="53" customFormat="1" ht="12.75"/>
    <row r="179" s="53" customFormat="1" ht="12.75"/>
    <row r="180" s="53" customFormat="1" ht="12.75"/>
    <row r="181" s="53" customFormat="1" ht="12.75"/>
    <row r="182" s="53" customFormat="1" ht="12.75"/>
    <row r="183" s="53" customFormat="1" ht="12.75"/>
    <row r="184" s="53" customFormat="1" ht="12.75"/>
    <row r="185" s="53" customFormat="1" ht="12.75"/>
    <row r="186" s="53" customFormat="1" ht="12.75"/>
    <row r="187" s="53" customFormat="1" ht="12.75"/>
    <row r="188" s="53" customFormat="1" ht="12.75"/>
    <row r="189" s="53" customFormat="1" ht="12.75"/>
    <row r="190" s="53" customFormat="1" ht="12.75"/>
    <row r="191" s="53" customFormat="1" ht="12.75"/>
    <row r="192" s="53" customFormat="1" ht="12.75"/>
    <row r="193" s="53" customFormat="1" ht="12.75"/>
    <row r="194" s="53" customFormat="1" ht="12.75"/>
    <row r="195" s="53" customFormat="1" ht="12.75"/>
    <row r="196" s="53" customFormat="1" ht="12.75"/>
    <row r="197" s="53" customFormat="1" ht="12.75"/>
    <row r="198" s="53" customFormat="1" ht="12.75"/>
    <row r="199" s="53" customFormat="1" ht="12.75"/>
    <row r="200" s="53" customFormat="1" ht="12.75"/>
    <row r="201" s="53" customFormat="1" ht="12.75"/>
    <row r="202" s="53" customFormat="1" ht="12.75"/>
    <row r="203" s="53" customFormat="1" ht="12.75"/>
    <row r="204" s="53" customFormat="1" ht="12.75"/>
    <row r="205" s="53" customFormat="1" ht="12.75"/>
    <row r="206" s="53" customFormat="1" ht="12.75"/>
    <row r="207" s="53" customFormat="1" ht="12.75"/>
    <row r="208" s="53" customFormat="1" ht="12.75"/>
    <row r="209" s="53" customFormat="1" ht="12.75"/>
    <row r="210" s="53" customFormat="1" ht="12.75"/>
    <row r="211" s="53" customFormat="1" ht="12.75"/>
    <row r="212" s="53" customFormat="1" ht="12.75"/>
    <row r="213" s="53" customFormat="1" ht="12.75"/>
    <row r="214" s="53" customFormat="1" ht="12.75"/>
    <row r="215" s="53" customFormat="1" ht="12.75"/>
    <row r="216" s="53" customFormat="1" ht="12.75"/>
    <row r="217" s="53" customFormat="1" ht="12.75"/>
  </sheetData>
  <sheetProtection/>
  <mergeCells count="1">
    <mergeCell ref="A1:N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P43"/>
  <sheetViews>
    <sheetView zoomScalePageLayoutView="0" workbookViewId="0" topLeftCell="A1">
      <pane xSplit="2" ySplit="11" topLeftCell="C12" activePane="bottomRight" state="frozen"/>
      <selection pane="topLeft" activeCell="B2" sqref="B2:EP2"/>
      <selection pane="topRight" activeCell="B2" sqref="B2:EP2"/>
      <selection pane="bottomLeft" activeCell="B2" sqref="B2:EP2"/>
      <selection pane="bottomRight" activeCell="B2" sqref="B2:EP2"/>
    </sheetView>
  </sheetViews>
  <sheetFormatPr defaultColWidth="9.140625" defaultRowHeight="12.75"/>
  <cols>
    <col min="2" max="2" width="16.7109375" style="0" customWidth="1"/>
  </cols>
  <sheetData>
    <row r="1" spans="1:14" ht="15.75">
      <c r="A1" s="311" t="s">
        <v>142</v>
      </c>
      <c r="B1" s="311"/>
      <c r="C1" s="311"/>
      <c r="D1" s="311"/>
      <c r="E1" s="311"/>
      <c r="F1" s="311"/>
      <c r="G1" s="311"/>
      <c r="H1" s="311"/>
      <c r="I1" s="311"/>
      <c r="J1" s="311"/>
      <c r="K1" s="311"/>
      <c r="L1" s="311"/>
      <c r="M1" s="311"/>
      <c r="N1" s="311"/>
    </row>
    <row r="2" spans="3:123" ht="12.75">
      <c r="C2" t="s">
        <v>17</v>
      </c>
      <c r="AA2" t="s">
        <v>22</v>
      </c>
      <c r="AY2" t="s">
        <v>26</v>
      </c>
      <c r="BW2" t="s">
        <v>12</v>
      </c>
      <c r="CU2" t="s">
        <v>7</v>
      </c>
      <c r="DS2" t="s">
        <v>58</v>
      </c>
    </row>
    <row r="3" spans="3:135" ht="12.75">
      <c r="C3" t="s">
        <v>781</v>
      </c>
      <c r="I3" t="s">
        <v>144</v>
      </c>
      <c r="O3" t="s">
        <v>781</v>
      </c>
      <c r="AA3" t="s">
        <v>781</v>
      </c>
      <c r="AG3" t="s">
        <v>144</v>
      </c>
      <c r="AM3" t="s">
        <v>781</v>
      </c>
      <c r="AY3" t="s">
        <v>781</v>
      </c>
      <c r="BE3" t="s">
        <v>144</v>
      </c>
      <c r="BK3" t="s">
        <v>781</v>
      </c>
      <c r="BW3" t="s">
        <v>781</v>
      </c>
      <c r="CC3" t="s">
        <v>144</v>
      </c>
      <c r="CI3" t="s">
        <v>781</v>
      </c>
      <c r="CU3" t="s">
        <v>781</v>
      </c>
      <c r="DA3" t="s">
        <v>144</v>
      </c>
      <c r="DG3" t="s">
        <v>781</v>
      </c>
      <c r="DS3" t="s">
        <v>781</v>
      </c>
      <c r="DY3" t="s">
        <v>144</v>
      </c>
      <c r="EE3" t="s">
        <v>781</v>
      </c>
    </row>
    <row r="4" spans="3:135" ht="12.75">
      <c r="C4">
        <v>1</v>
      </c>
      <c r="I4">
        <v>1</v>
      </c>
      <c r="O4">
        <v>1</v>
      </c>
      <c r="AA4">
        <v>1</v>
      </c>
      <c r="AG4">
        <v>1</v>
      </c>
      <c r="AM4">
        <v>1</v>
      </c>
      <c r="AY4">
        <v>1</v>
      </c>
      <c r="BE4">
        <v>1</v>
      </c>
      <c r="BK4">
        <v>1</v>
      </c>
      <c r="BW4">
        <v>1</v>
      </c>
      <c r="CC4">
        <v>1</v>
      </c>
      <c r="CI4">
        <v>1</v>
      </c>
      <c r="CU4">
        <v>1</v>
      </c>
      <c r="DA4">
        <v>1</v>
      </c>
      <c r="DG4">
        <v>1</v>
      </c>
      <c r="DS4">
        <v>1</v>
      </c>
      <c r="DY4">
        <v>1</v>
      </c>
      <c r="EE4">
        <v>1</v>
      </c>
    </row>
    <row r="5" spans="3:135" ht="12.75">
      <c r="C5" t="s">
        <v>148</v>
      </c>
      <c r="I5" t="s">
        <v>150</v>
      </c>
      <c r="O5" t="s">
        <v>144</v>
      </c>
      <c r="AA5" t="s">
        <v>148</v>
      </c>
      <c r="AG5" t="s">
        <v>150</v>
      </c>
      <c r="AM5" t="s">
        <v>144</v>
      </c>
      <c r="AY5" t="s">
        <v>148</v>
      </c>
      <c r="BE5" t="s">
        <v>150</v>
      </c>
      <c r="BK5" t="s">
        <v>144</v>
      </c>
      <c r="BW5" t="s">
        <v>148</v>
      </c>
      <c r="CC5" t="s">
        <v>150</v>
      </c>
      <c r="CI5" t="s">
        <v>144</v>
      </c>
      <c r="CU5" t="s">
        <v>148</v>
      </c>
      <c r="DA5" t="s">
        <v>150</v>
      </c>
      <c r="DG5" t="s">
        <v>144</v>
      </c>
      <c r="DS5" t="s">
        <v>148</v>
      </c>
      <c r="DY5" t="s">
        <v>150</v>
      </c>
      <c r="EE5" t="s">
        <v>144</v>
      </c>
    </row>
    <row r="6" spans="3:135" ht="12.75">
      <c r="C6">
        <v>1</v>
      </c>
      <c r="F6" t="s">
        <v>58</v>
      </c>
      <c r="I6">
        <v>1</v>
      </c>
      <c r="L6" t="s">
        <v>58</v>
      </c>
      <c r="O6">
        <v>1</v>
      </c>
      <c r="AA6">
        <v>1</v>
      </c>
      <c r="AD6" t="s">
        <v>58</v>
      </c>
      <c r="AG6">
        <v>1</v>
      </c>
      <c r="AJ6" t="s">
        <v>58</v>
      </c>
      <c r="AM6">
        <v>1</v>
      </c>
      <c r="AY6">
        <v>1</v>
      </c>
      <c r="BB6" t="s">
        <v>58</v>
      </c>
      <c r="BE6">
        <v>1</v>
      </c>
      <c r="BH6" t="s">
        <v>58</v>
      </c>
      <c r="BK6">
        <v>1</v>
      </c>
      <c r="BW6">
        <v>1</v>
      </c>
      <c r="BZ6" t="s">
        <v>58</v>
      </c>
      <c r="CC6">
        <v>1</v>
      </c>
      <c r="CF6" t="s">
        <v>58</v>
      </c>
      <c r="CI6">
        <v>1</v>
      </c>
      <c r="CU6">
        <v>1</v>
      </c>
      <c r="CX6" t="s">
        <v>58</v>
      </c>
      <c r="DA6">
        <v>1</v>
      </c>
      <c r="DD6" t="s">
        <v>58</v>
      </c>
      <c r="DG6">
        <v>1</v>
      </c>
      <c r="DS6">
        <v>1</v>
      </c>
      <c r="DV6" t="s">
        <v>58</v>
      </c>
      <c r="DY6">
        <v>1</v>
      </c>
      <c r="EB6" t="s">
        <v>58</v>
      </c>
      <c r="EE6">
        <v>1</v>
      </c>
    </row>
    <row r="7" spans="3:135" ht="12.75">
      <c r="C7" t="s">
        <v>143</v>
      </c>
      <c r="F7" t="s">
        <v>143</v>
      </c>
      <c r="I7" t="s">
        <v>143</v>
      </c>
      <c r="L7" t="s">
        <v>143</v>
      </c>
      <c r="O7" t="s">
        <v>151</v>
      </c>
      <c r="AA7" t="s">
        <v>143</v>
      </c>
      <c r="AD7" t="s">
        <v>143</v>
      </c>
      <c r="AG7" t="s">
        <v>143</v>
      </c>
      <c r="AJ7" t="s">
        <v>143</v>
      </c>
      <c r="AM7" t="s">
        <v>151</v>
      </c>
      <c r="AY7" t="s">
        <v>143</v>
      </c>
      <c r="BB7" t="s">
        <v>143</v>
      </c>
      <c r="BE7" t="s">
        <v>143</v>
      </c>
      <c r="BH7" t="s">
        <v>143</v>
      </c>
      <c r="BK7" t="s">
        <v>151</v>
      </c>
      <c r="BW7" t="s">
        <v>143</v>
      </c>
      <c r="BZ7" t="s">
        <v>143</v>
      </c>
      <c r="CC7" t="s">
        <v>143</v>
      </c>
      <c r="CF7" t="s">
        <v>143</v>
      </c>
      <c r="CI7" t="s">
        <v>151</v>
      </c>
      <c r="CU7" t="s">
        <v>143</v>
      </c>
      <c r="CX7" t="s">
        <v>143</v>
      </c>
      <c r="DA7" t="s">
        <v>143</v>
      </c>
      <c r="DD7" t="s">
        <v>143</v>
      </c>
      <c r="DG7" t="s">
        <v>151</v>
      </c>
      <c r="DS7" t="s">
        <v>143</v>
      </c>
      <c r="DV7" t="s">
        <v>143</v>
      </c>
      <c r="DY7" t="s">
        <v>143</v>
      </c>
      <c r="EB7" t="s">
        <v>143</v>
      </c>
      <c r="EE7" t="s">
        <v>151</v>
      </c>
    </row>
    <row r="8" spans="3:140" ht="12.75">
      <c r="C8" s="119" t="s">
        <v>146</v>
      </c>
      <c r="D8" s="119" t="s">
        <v>145</v>
      </c>
      <c r="E8" s="119" t="s">
        <v>58</v>
      </c>
      <c r="F8" s="119" t="s">
        <v>146</v>
      </c>
      <c r="G8" s="119" t="s">
        <v>145</v>
      </c>
      <c r="H8" s="119" t="s">
        <v>58</v>
      </c>
      <c r="I8" s="119" t="s">
        <v>146</v>
      </c>
      <c r="J8" s="119" t="s">
        <v>145</v>
      </c>
      <c r="K8" s="119" t="s">
        <v>58</v>
      </c>
      <c r="L8" s="119" t="s">
        <v>146</v>
      </c>
      <c r="M8" s="119" t="s">
        <v>145</v>
      </c>
      <c r="N8" s="119" t="s">
        <v>58</v>
      </c>
      <c r="O8" s="119">
        <v>1</v>
      </c>
      <c r="P8" s="119"/>
      <c r="Q8" s="119"/>
      <c r="R8" s="119" t="s">
        <v>58</v>
      </c>
      <c r="S8" s="119"/>
      <c r="T8" s="119"/>
      <c r="U8" s="119"/>
      <c r="V8" s="119"/>
      <c r="W8" s="119"/>
      <c r="X8" s="119"/>
      <c r="Y8" s="119"/>
      <c r="Z8" s="119"/>
      <c r="AA8" s="119" t="s">
        <v>146</v>
      </c>
      <c r="AB8" s="119" t="s">
        <v>145</v>
      </c>
      <c r="AC8" s="119" t="s">
        <v>58</v>
      </c>
      <c r="AD8" s="119" t="s">
        <v>146</v>
      </c>
      <c r="AE8" s="119" t="s">
        <v>145</v>
      </c>
      <c r="AF8" s="119" t="s">
        <v>58</v>
      </c>
      <c r="AG8" s="119" t="s">
        <v>146</v>
      </c>
      <c r="AH8" s="119" t="s">
        <v>145</v>
      </c>
      <c r="AI8" s="119" t="s">
        <v>58</v>
      </c>
      <c r="AJ8" s="119" t="s">
        <v>146</v>
      </c>
      <c r="AK8" s="119" t="s">
        <v>145</v>
      </c>
      <c r="AL8" s="119" t="s">
        <v>58</v>
      </c>
      <c r="AM8" s="119">
        <v>1</v>
      </c>
      <c r="AN8" s="119"/>
      <c r="AO8" s="119"/>
      <c r="AP8" s="119" t="s">
        <v>58</v>
      </c>
      <c r="AQ8" s="119"/>
      <c r="AR8" s="119"/>
      <c r="AS8" s="119"/>
      <c r="AT8" s="119"/>
      <c r="AU8" s="119"/>
      <c r="AV8" s="119"/>
      <c r="AW8" s="119"/>
      <c r="AX8" s="119"/>
      <c r="AY8" s="119" t="s">
        <v>146</v>
      </c>
      <c r="AZ8" s="119" t="s">
        <v>145</v>
      </c>
      <c r="BA8" s="119" t="s">
        <v>58</v>
      </c>
      <c r="BB8" s="119" t="s">
        <v>146</v>
      </c>
      <c r="BC8" s="119" t="s">
        <v>145</v>
      </c>
      <c r="BD8" s="119" t="s">
        <v>58</v>
      </c>
      <c r="BE8" s="119" t="s">
        <v>146</v>
      </c>
      <c r="BF8" s="119" t="s">
        <v>145</v>
      </c>
      <c r="BG8" s="119" t="s">
        <v>58</v>
      </c>
      <c r="BH8" s="119" t="s">
        <v>146</v>
      </c>
      <c r="BI8" s="119" t="s">
        <v>145</v>
      </c>
      <c r="BJ8" s="119" t="s">
        <v>58</v>
      </c>
      <c r="BK8" s="119">
        <v>1</v>
      </c>
      <c r="BL8" s="119"/>
      <c r="BM8" s="119"/>
      <c r="BN8" s="119" t="s">
        <v>58</v>
      </c>
      <c r="BO8" s="119"/>
      <c r="BP8" s="119"/>
      <c r="BQ8" s="119"/>
      <c r="BR8" s="119"/>
      <c r="BS8" s="119"/>
      <c r="BT8" s="119"/>
      <c r="BU8" s="119"/>
      <c r="BV8" s="119"/>
      <c r="BW8" s="119" t="s">
        <v>146</v>
      </c>
      <c r="BX8" s="119" t="s">
        <v>145</v>
      </c>
      <c r="BY8" s="119" t="s">
        <v>58</v>
      </c>
      <c r="BZ8" s="119" t="s">
        <v>146</v>
      </c>
      <c r="CA8" s="119" t="s">
        <v>145</v>
      </c>
      <c r="CB8" s="119" t="s">
        <v>58</v>
      </c>
      <c r="CC8" s="119" t="s">
        <v>146</v>
      </c>
      <c r="CD8" s="119" t="s">
        <v>145</v>
      </c>
      <c r="CE8" s="119" t="s">
        <v>58</v>
      </c>
      <c r="CF8" s="119" t="s">
        <v>146</v>
      </c>
      <c r="CG8" s="119" t="s">
        <v>145</v>
      </c>
      <c r="CH8" s="119" t="s">
        <v>58</v>
      </c>
      <c r="CI8" s="119">
        <v>1</v>
      </c>
      <c r="CJ8" s="119"/>
      <c r="CK8" s="119"/>
      <c r="CL8" s="119" t="s">
        <v>58</v>
      </c>
      <c r="CM8" s="119"/>
      <c r="CN8" s="119"/>
      <c r="CO8" s="119"/>
      <c r="CP8" s="119"/>
      <c r="CQ8" s="119"/>
      <c r="CR8" s="119"/>
      <c r="CS8" s="119"/>
      <c r="CT8" s="119"/>
      <c r="CU8" s="119" t="s">
        <v>146</v>
      </c>
      <c r="CV8" s="119" t="s">
        <v>145</v>
      </c>
      <c r="CW8" s="119" t="s">
        <v>58</v>
      </c>
      <c r="CX8" s="119" t="s">
        <v>146</v>
      </c>
      <c r="CY8" s="119" t="s">
        <v>145</v>
      </c>
      <c r="CZ8" s="119" t="s">
        <v>58</v>
      </c>
      <c r="DA8" s="119" t="s">
        <v>146</v>
      </c>
      <c r="DB8" s="119" t="s">
        <v>145</v>
      </c>
      <c r="DC8" s="119" t="s">
        <v>58</v>
      </c>
      <c r="DD8" s="119" t="s">
        <v>146</v>
      </c>
      <c r="DE8" s="119" t="s">
        <v>145</v>
      </c>
      <c r="DF8" s="119" t="s">
        <v>58</v>
      </c>
      <c r="DG8" s="119">
        <v>1</v>
      </c>
      <c r="DH8" s="119"/>
      <c r="DI8" s="119"/>
      <c r="DJ8" s="119" t="s">
        <v>58</v>
      </c>
      <c r="DK8" s="119"/>
      <c r="DL8" s="119"/>
      <c r="DM8" s="119"/>
      <c r="DN8" s="119"/>
      <c r="DO8" s="119"/>
      <c r="DP8" s="119"/>
      <c r="DQ8" s="119"/>
      <c r="DR8" s="119"/>
      <c r="DS8" s="119" t="s">
        <v>146</v>
      </c>
      <c r="DT8" s="119" t="s">
        <v>145</v>
      </c>
      <c r="DU8" s="119" t="s">
        <v>58</v>
      </c>
      <c r="DV8" s="119" t="s">
        <v>146</v>
      </c>
      <c r="DW8" s="119" t="s">
        <v>145</v>
      </c>
      <c r="DX8" s="119" t="s">
        <v>58</v>
      </c>
      <c r="DY8" s="119" t="s">
        <v>146</v>
      </c>
      <c r="DZ8" s="119" t="s">
        <v>145</v>
      </c>
      <c r="EA8" s="119" t="s">
        <v>58</v>
      </c>
      <c r="EB8" s="119" t="s">
        <v>146</v>
      </c>
      <c r="EC8" s="119" t="s">
        <v>145</v>
      </c>
      <c r="ED8" s="119" t="s">
        <v>58</v>
      </c>
      <c r="EE8" s="119">
        <v>1</v>
      </c>
      <c r="EF8" s="119"/>
      <c r="EG8" s="119"/>
      <c r="EH8" s="119" t="s">
        <v>58</v>
      </c>
      <c r="EI8" s="119"/>
      <c r="EJ8" s="119"/>
    </row>
    <row r="9" spans="3:140" ht="12.75">
      <c r="C9" s="119" t="s">
        <v>157</v>
      </c>
      <c r="D9" s="119" t="s">
        <v>157</v>
      </c>
      <c r="E9" s="119" t="s">
        <v>157</v>
      </c>
      <c r="F9" s="119" t="s">
        <v>157</v>
      </c>
      <c r="G9" s="119" t="s">
        <v>157</v>
      </c>
      <c r="H9" s="119" t="s">
        <v>157</v>
      </c>
      <c r="I9" s="119" t="s">
        <v>157</v>
      </c>
      <c r="J9" s="119" t="s">
        <v>157</v>
      </c>
      <c r="K9" s="119" t="s">
        <v>157</v>
      </c>
      <c r="L9" s="119" t="s">
        <v>157</v>
      </c>
      <c r="M9" s="119" t="s">
        <v>157</v>
      </c>
      <c r="N9" s="119" t="s">
        <v>157</v>
      </c>
      <c r="O9" s="119" t="s">
        <v>143</v>
      </c>
      <c r="P9" s="119"/>
      <c r="Q9" s="119"/>
      <c r="R9" s="119" t="s">
        <v>143</v>
      </c>
      <c r="S9" s="119"/>
      <c r="T9" s="119"/>
      <c r="U9" s="119"/>
      <c r="V9" s="119"/>
      <c r="W9" s="119"/>
      <c r="X9" s="119"/>
      <c r="Y9" s="119"/>
      <c r="Z9" s="119"/>
      <c r="AA9" s="119" t="s">
        <v>157</v>
      </c>
      <c r="AB9" s="119" t="s">
        <v>157</v>
      </c>
      <c r="AC9" s="119" t="s">
        <v>157</v>
      </c>
      <c r="AD9" s="119" t="s">
        <v>157</v>
      </c>
      <c r="AE9" s="119" t="s">
        <v>157</v>
      </c>
      <c r="AF9" s="119" t="s">
        <v>157</v>
      </c>
      <c r="AG9" s="119" t="s">
        <v>157</v>
      </c>
      <c r="AH9" s="119" t="s">
        <v>157</v>
      </c>
      <c r="AI9" s="119" t="s">
        <v>157</v>
      </c>
      <c r="AJ9" s="119" t="s">
        <v>157</v>
      </c>
      <c r="AK9" s="119" t="s">
        <v>157</v>
      </c>
      <c r="AL9" s="119" t="s">
        <v>157</v>
      </c>
      <c r="AM9" s="119" t="s">
        <v>143</v>
      </c>
      <c r="AN9" s="119"/>
      <c r="AO9" s="119"/>
      <c r="AP9" s="119" t="s">
        <v>143</v>
      </c>
      <c r="AQ9" s="119"/>
      <c r="AR9" s="119"/>
      <c r="AS9" s="119"/>
      <c r="AT9" s="119"/>
      <c r="AU9" s="119"/>
      <c r="AV9" s="119"/>
      <c r="AW9" s="119"/>
      <c r="AX9" s="119"/>
      <c r="AY9" s="119" t="s">
        <v>157</v>
      </c>
      <c r="AZ9" s="119" t="s">
        <v>157</v>
      </c>
      <c r="BA9" s="119" t="s">
        <v>157</v>
      </c>
      <c r="BB9" s="119" t="s">
        <v>157</v>
      </c>
      <c r="BC9" s="119" t="s">
        <v>157</v>
      </c>
      <c r="BD9" s="119" t="s">
        <v>157</v>
      </c>
      <c r="BE9" s="119" t="s">
        <v>157</v>
      </c>
      <c r="BF9" s="119" t="s">
        <v>157</v>
      </c>
      <c r="BG9" s="119" t="s">
        <v>157</v>
      </c>
      <c r="BH9" s="119" t="s">
        <v>157</v>
      </c>
      <c r="BI9" s="119" t="s">
        <v>157</v>
      </c>
      <c r="BJ9" s="119" t="s">
        <v>157</v>
      </c>
      <c r="BK9" s="119" t="s">
        <v>143</v>
      </c>
      <c r="BL9" s="119"/>
      <c r="BM9" s="119"/>
      <c r="BN9" s="119" t="s">
        <v>143</v>
      </c>
      <c r="BO9" s="119"/>
      <c r="BP9" s="119"/>
      <c r="BQ9" s="119"/>
      <c r="BR9" s="119"/>
      <c r="BS9" s="119"/>
      <c r="BT9" s="119"/>
      <c r="BU9" s="119"/>
      <c r="BV9" s="119"/>
      <c r="BW9" s="119" t="s">
        <v>157</v>
      </c>
      <c r="BX9" s="119" t="s">
        <v>157</v>
      </c>
      <c r="BY9" s="119" t="s">
        <v>157</v>
      </c>
      <c r="BZ9" s="119" t="s">
        <v>157</v>
      </c>
      <c r="CA9" s="119" t="s">
        <v>157</v>
      </c>
      <c r="CB9" s="119" t="s">
        <v>157</v>
      </c>
      <c r="CC9" s="119" t="s">
        <v>157</v>
      </c>
      <c r="CD9" s="119" t="s">
        <v>157</v>
      </c>
      <c r="CE9" s="119" t="s">
        <v>157</v>
      </c>
      <c r="CF9" s="119" t="s">
        <v>157</v>
      </c>
      <c r="CG9" s="119" t="s">
        <v>157</v>
      </c>
      <c r="CH9" s="119" t="s">
        <v>157</v>
      </c>
      <c r="CI9" s="119" t="s">
        <v>143</v>
      </c>
      <c r="CJ9" s="119"/>
      <c r="CK9" s="119"/>
      <c r="CL9" s="119" t="s">
        <v>143</v>
      </c>
      <c r="CM9" s="119"/>
      <c r="CN9" s="119"/>
      <c r="CO9" s="119"/>
      <c r="CP9" s="119"/>
      <c r="CQ9" s="119"/>
      <c r="CR9" s="119"/>
      <c r="CS9" s="119"/>
      <c r="CT9" s="119"/>
      <c r="CU9" s="119" t="s">
        <v>157</v>
      </c>
      <c r="CV9" s="119" t="s">
        <v>157</v>
      </c>
      <c r="CW9" s="119" t="s">
        <v>157</v>
      </c>
      <c r="CX9" s="119" t="s">
        <v>157</v>
      </c>
      <c r="CY9" s="119" t="s">
        <v>157</v>
      </c>
      <c r="CZ9" s="119" t="s">
        <v>157</v>
      </c>
      <c r="DA9" s="119" t="s">
        <v>157</v>
      </c>
      <c r="DB9" s="119" t="s">
        <v>157</v>
      </c>
      <c r="DC9" s="119" t="s">
        <v>157</v>
      </c>
      <c r="DD9" s="119" t="s">
        <v>157</v>
      </c>
      <c r="DE9" s="119" t="s">
        <v>157</v>
      </c>
      <c r="DF9" s="119" t="s">
        <v>157</v>
      </c>
      <c r="DG9" s="119" t="s">
        <v>143</v>
      </c>
      <c r="DH9" s="119"/>
      <c r="DI9" s="119"/>
      <c r="DJ9" s="119" t="s">
        <v>143</v>
      </c>
      <c r="DK9" s="119"/>
      <c r="DL9" s="119"/>
      <c r="DM9" s="119"/>
      <c r="DN9" s="119"/>
      <c r="DO9" s="119"/>
      <c r="DP9" s="119"/>
      <c r="DQ9" s="119"/>
      <c r="DR9" s="119"/>
      <c r="DS9" s="119" t="s">
        <v>157</v>
      </c>
      <c r="DT9" s="119" t="s">
        <v>157</v>
      </c>
      <c r="DU9" s="119" t="s">
        <v>157</v>
      </c>
      <c r="DV9" s="119" t="s">
        <v>157</v>
      </c>
      <c r="DW9" s="119" t="s">
        <v>157</v>
      </c>
      <c r="DX9" s="119" t="s">
        <v>157</v>
      </c>
      <c r="DY9" s="119" t="s">
        <v>157</v>
      </c>
      <c r="DZ9" s="119" t="s">
        <v>157</v>
      </c>
      <c r="EA9" s="119" t="s">
        <v>157</v>
      </c>
      <c r="EB9" s="119" t="s">
        <v>157</v>
      </c>
      <c r="EC9" s="119" t="s">
        <v>157</v>
      </c>
      <c r="ED9" s="119" t="s">
        <v>157</v>
      </c>
      <c r="EE9" s="119" t="s">
        <v>143</v>
      </c>
      <c r="EF9" s="119"/>
      <c r="EG9" s="119"/>
      <c r="EH9" s="119" t="s">
        <v>143</v>
      </c>
      <c r="EI9" s="119"/>
      <c r="EJ9" s="119"/>
    </row>
    <row r="10" spans="3:140" ht="12.75">
      <c r="C10" s="119" t="s">
        <v>146</v>
      </c>
      <c r="D10" s="119" t="s">
        <v>145</v>
      </c>
      <c r="E10" s="119" t="s">
        <v>58</v>
      </c>
      <c r="F10" s="119" t="s">
        <v>146</v>
      </c>
      <c r="G10" s="119" t="s">
        <v>145</v>
      </c>
      <c r="H10" s="119" t="s">
        <v>58</v>
      </c>
      <c r="I10" s="119" t="s">
        <v>146</v>
      </c>
      <c r="J10" s="119" t="s">
        <v>145</v>
      </c>
      <c r="K10" s="119" t="s">
        <v>58</v>
      </c>
      <c r="L10" s="119" t="s">
        <v>146</v>
      </c>
      <c r="M10" s="119" t="s">
        <v>145</v>
      </c>
      <c r="N10" s="119" t="s">
        <v>58</v>
      </c>
      <c r="O10" s="119" t="s">
        <v>146</v>
      </c>
      <c r="P10" s="119" t="s">
        <v>145</v>
      </c>
      <c r="Q10" s="119" t="s">
        <v>58</v>
      </c>
      <c r="R10" s="119" t="s">
        <v>146</v>
      </c>
      <c r="S10" s="119" t="s">
        <v>145</v>
      </c>
      <c r="T10" s="119" t="s">
        <v>58</v>
      </c>
      <c r="U10" s="119"/>
      <c r="V10" s="119"/>
      <c r="W10" s="119"/>
      <c r="X10" s="119"/>
      <c r="Y10" s="119"/>
      <c r="Z10" s="119"/>
      <c r="AA10" s="119" t="s">
        <v>146</v>
      </c>
      <c r="AB10" s="119" t="s">
        <v>145</v>
      </c>
      <c r="AC10" s="119" t="s">
        <v>58</v>
      </c>
      <c r="AD10" s="119" t="s">
        <v>146</v>
      </c>
      <c r="AE10" s="119" t="s">
        <v>145</v>
      </c>
      <c r="AF10" s="119" t="s">
        <v>58</v>
      </c>
      <c r="AG10" s="119" t="s">
        <v>146</v>
      </c>
      <c r="AH10" s="119" t="s">
        <v>145</v>
      </c>
      <c r="AI10" s="119" t="s">
        <v>58</v>
      </c>
      <c r="AJ10" s="119" t="s">
        <v>146</v>
      </c>
      <c r="AK10" s="119" t="s">
        <v>145</v>
      </c>
      <c r="AL10" s="119" t="s">
        <v>58</v>
      </c>
      <c r="AM10" s="119" t="s">
        <v>146</v>
      </c>
      <c r="AN10" s="119" t="s">
        <v>145</v>
      </c>
      <c r="AO10" s="119" t="s">
        <v>58</v>
      </c>
      <c r="AP10" s="119" t="s">
        <v>146</v>
      </c>
      <c r="AQ10" s="119" t="s">
        <v>145</v>
      </c>
      <c r="AR10" s="119" t="s">
        <v>58</v>
      </c>
      <c r="AS10" s="119"/>
      <c r="AT10" s="119"/>
      <c r="AU10" s="119"/>
      <c r="AV10" s="119"/>
      <c r="AW10" s="119"/>
      <c r="AX10" s="119"/>
      <c r="AY10" s="119" t="s">
        <v>146</v>
      </c>
      <c r="AZ10" s="119" t="s">
        <v>145</v>
      </c>
      <c r="BA10" s="119" t="s">
        <v>58</v>
      </c>
      <c r="BB10" s="119" t="s">
        <v>146</v>
      </c>
      <c r="BC10" s="119" t="s">
        <v>145</v>
      </c>
      <c r="BD10" s="119" t="s">
        <v>58</v>
      </c>
      <c r="BE10" s="119" t="s">
        <v>146</v>
      </c>
      <c r="BF10" s="119" t="s">
        <v>145</v>
      </c>
      <c r="BG10" s="119" t="s">
        <v>58</v>
      </c>
      <c r="BH10" s="119" t="s">
        <v>146</v>
      </c>
      <c r="BI10" s="119" t="s">
        <v>145</v>
      </c>
      <c r="BJ10" s="119" t="s">
        <v>58</v>
      </c>
      <c r="BK10" s="119" t="s">
        <v>146</v>
      </c>
      <c r="BL10" s="119" t="s">
        <v>145</v>
      </c>
      <c r="BM10" s="119" t="s">
        <v>58</v>
      </c>
      <c r="BN10" s="119" t="s">
        <v>146</v>
      </c>
      <c r="BO10" s="119" t="s">
        <v>145</v>
      </c>
      <c r="BP10" s="119" t="s">
        <v>58</v>
      </c>
      <c r="BQ10" s="119"/>
      <c r="BR10" s="119"/>
      <c r="BS10" s="119"/>
      <c r="BT10" s="119"/>
      <c r="BU10" s="119"/>
      <c r="BV10" s="119"/>
      <c r="BW10" s="119" t="s">
        <v>146</v>
      </c>
      <c r="BX10" s="119" t="s">
        <v>145</v>
      </c>
      <c r="BY10" s="119" t="s">
        <v>58</v>
      </c>
      <c r="BZ10" s="119" t="s">
        <v>146</v>
      </c>
      <c r="CA10" s="119" t="s">
        <v>145</v>
      </c>
      <c r="CB10" s="119" t="s">
        <v>58</v>
      </c>
      <c r="CC10" s="119" t="s">
        <v>146</v>
      </c>
      <c r="CD10" s="119" t="s">
        <v>145</v>
      </c>
      <c r="CE10" s="119" t="s">
        <v>58</v>
      </c>
      <c r="CF10" s="119" t="s">
        <v>146</v>
      </c>
      <c r="CG10" s="119" t="s">
        <v>145</v>
      </c>
      <c r="CH10" s="119" t="s">
        <v>58</v>
      </c>
      <c r="CI10" s="119" t="s">
        <v>146</v>
      </c>
      <c r="CJ10" s="119" t="s">
        <v>145</v>
      </c>
      <c r="CK10" s="119" t="s">
        <v>58</v>
      </c>
      <c r="CL10" s="119" t="s">
        <v>146</v>
      </c>
      <c r="CM10" s="119" t="s">
        <v>145</v>
      </c>
      <c r="CN10" s="119" t="s">
        <v>58</v>
      </c>
      <c r="CO10" s="119"/>
      <c r="CP10" s="119"/>
      <c r="CQ10" s="119"/>
      <c r="CR10" s="119"/>
      <c r="CS10" s="119"/>
      <c r="CT10" s="119"/>
      <c r="CU10" s="119" t="s">
        <v>146</v>
      </c>
      <c r="CV10" s="119" t="s">
        <v>145</v>
      </c>
      <c r="CW10" s="119" t="s">
        <v>58</v>
      </c>
      <c r="CX10" s="119" t="s">
        <v>146</v>
      </c>
      <c r="CY10" s="119" t="s">
        <v>145</v>
      </c>
      <c r="CZ10" s="119" t="s">
        <v>58</v>
      </c>
      <c r="DA10" s="119" t="s">
        <v>146</v>
      </c>
      <c r="DB10" s="119" t="s">
        <v>145</v>
      </c>
      <c r="DC10" s="119" t="s">
        <v>58</v>
      </c>
      <c r="DD10" s="119" t="s">
        <v>146</v>
      </c>
      <c r="DE10" s="119" t="s">
        <v>145</v>
      </c>
      <c r="DF10" s="119" t="s">
        <v>58</v>
      </c>
      <c r="DG10" s="119" t="s">
        <v>146</v>
      </c>
      <c r="DH10" s="119" t="s">
        <v>145</v>
      </c>
      <c r="DI10" s="119" t="s">
        <v>58</v>
      </c>
      <c r="DJ10" s="119" t="s">
        <v>146</v>
      </c>
      <c r="DK10" s="119" t="s">
        <v>145</v>
      </c>
      <c r="DL10" s="119" t="s">
        <v>58</v>
      </c>
      <c r="DM10" s="119"/>
      <c r="DN10" s="119"/>
      <c r="DO10" s="119"/>
      <c r="DP10" s="119"/>
      <c r="DQ10" s="119"/>
      <c r="DR10" s="119"/>
      <c r="DS10" s="119" t="s">
        <v>146</v>
      </c>
      <c r="DT10" s="119" t="s">
        <v>145</v>
      </c>
      <c r="DU10" s="119" t="s">
        <v>58</v>
      </c>
      <c r="DV10" s="119" t="s">
        <v>146</v>
      </c>
      <c r="DW10" s="119" t="s">
        <v>145</v>
      </c>
      <c r="DX10" s="119" t="s">
        <v>58</v>
      </c>
      <c r="DY10" s="119" t="s">
        <v>146</v>
      </c>
      <c r="DZ10" s="119" t="s">
        <v>145</v>
      </c>
      <c r="EA10" s="119" t="s">
        <v>58</v>
      </c>
      <c r="EB10" s="119" t="s">
        <v>146</v>
      </c>
      <c r="EC10" s="119" t="s">
        <v>145</v>
      </c>
      <c r="ED10" s="119" t="s">
        <v>58</v>
      </c>
      <c r="EE10" s="119" t="s">
        <v>146</v>
      </c>
      <c r="EF10" s="119" t="s">
        <v>145</v>
      </c>
      <c r="EG10" s="119" t="s">
        <v>58</v>
      </c>
      <c r="EH10" s="119" t="s">
        <v>146</v>
      </c>
      <c r="EI10" s="119" t="s">
        <v>145</v>
      </c>
      <c r="EJ10" s="119" t="s">
        <v>58</v>
      </c>
    </row>
    <row r="11" spans="3:140" ht="12.75">
      <c r="C11" s="119" t="s">
        <v>157</v>
      </c>
      <c r="D11" s="119" t="s">
        <v>157</v>
      </c>
      <c r="E11" s="119" t="s">
        <v>157</v>
      </c>
      <c r="F11" s="119" t="s">
        <v>157</v>
      </c>
      <c r="G11" s="119" t="s">
        <v>157</v>
      </c>
      <c r="H11" s="119" t="s">
        <v>157</v>
      </c>
      <c r="I11" s="119" t="s">
        <v>157</v>
      </c>
      <c r="J11" s="119" t="s">
        <v>157</v>
      </c>
      <c r="K11" s="119" t="s">
        <v>157</v>
      </c>
      <c r="L11" s="119" t="s">
        <v>157</v>
      </c>
      <c r="M11" s="119" t="s">
        <v>157</v>
      </c>
      <c r="N11" s="119" t="s">
        <v>157</v>
      </c>
      <c r="O11" s="119" t="s">
        <v>157</v>
      </c>
      <c r="P11" s="119" t="s">
        <v>157</v>
      </c>
      <c r="Q11" s="119" t="s">
        <v>157</v>
      </c>
      <c r="R11" s="119" t="s">
        <v>157</v>
      </c>
      <c r="S11" s="119" t="s">
        <v>157</v>
      </c>
      <c r="T11" s="119" t="s">
        <v>157</v>
      </c>
      <c r="U11" s="119"/>
      <c r="V11" s="119"/>
      <c r="W11" s="119"/>
      <c r="X11" s="119"/>
      <c r="Y11" s="119"/>
      <c r="Z11" s="119"/>
      <c r="AA11" s="119" t="s">
        <v>157</v>
      </c>
      <c r="AB11" s="119" t="s">
        <v>157</v>
      </c>
      <c r="AC11" s="119" t="s">
        <v>157</v>
      </c>
      <c r="AD11" s="119" t="s">
        <v>157</v>
      </c>
      <c r="AE11" s="119" t="s">
        <v>157</v>
      </c>
      <c r="AF11" s="119" t="s">
        <v>157</v>
      </c>
      <c r="AG11" s="119" t="s">
        <v>157</v>
      </c>
      <c r="AH11" s="119" t="s">
        <v>157</v>
      </c>
      <c r="AI11" s="119" t="s">
        <v>157</v>
      </c>
      <c r="AJ11" s="119" t="s">
        <v>157</v>
      </c>
      <c r="AK11" s="119" t="s">
        <v>157</v>
      </c>
      <c r="AL11" s="119" t="s">
        <v>157</v>
      </c>
      <c r="AM11" s="119" t="s">
        <v>157</v>
      </c>
      <c r="AN11" s="119" t="s">
        <v>157</v>
      </c>
      <c r="AO11" s="119" t="s">
        <v>157</v>
      </c>
      <c r="AP11" s="119" t="s">
        <v>157</v>
      </c>
      <c r="AQ11" s="119" t="s">
        <v>157</v>
      </c>
      <c r="AR11" s="119" t="s">
        <v>157</v>
      </c>
      <c r="AS11" s="119"/>
      <c r="AT11" s="119"/>
      <c r="AU11" s="119"/>
      <c r="AV11" s="119"/>
      <c r="AW11" s="119"/>
      <c r="AX11" s="119"/>
      <c r="AY11" s="119" t="s">
        <v>157</v>
      </c>
      <c r="AZ11" s="119" t="s">
        <v>157</v>
      </c>
      <c r="BA11" s="119" t="s">
        <v>157</v>
      </c>
      <c r="BB11" s="119" t="s">
        <v>157</v>
      </c>
      <c r="BC11" s="119" t="s">
        <v>157</v>
      </c>
      <c r="BD11" s="119" t="s">
        <v>157</v>
      </c>
      <c r="BE11" s="119" t="s">
        <v>157</v>
      </c>
      <c r="BF11" s="119" t="s">
        <v>157</v>
      </c>
      <c r="BG11" s="119" t="s">
        <v>157</v>
      </c>
      <c r="BH11" s="119" t="s">
        <v>157</v>
      </c>
      <c r="BI11" s="119" t="s">
        <v>157</v>
      </c>
      <c r="BJ11" s="119" t="s">
        <v>157</v>
      </c>
      <c r="BK11" s="119" t="s">
        <v>157</v>
      </c>
      <c r="BL11" s="119" t="s">
        <v>157</v>
      </c>
      <c r="BM11" s="119" t="s">
        <v>157</v>
      </c>
      <c r="BN11" s="119" t="s">
        <v>157</v>
      </c>
      <c r="BO11" s="119" t="s">
        <v>157</v>
      </c>
      <c r="BP11" s="119" t="s">
        <v>157</v>
      </c>
      <c r="BQ11" s="119"/>
      <c r="BR11" s="119"/>
      <c r="BS11" s="119"/>
      <c r="BT11" s="119"/>
      <c r="BU11" s="119"/>
      <c r="BV11" s="119"/>
      <c r="BW11" s="119" t="s">
        <v>157</v>
      </c>
      <c r="BX11" s="119" t="s">
        <v>157</v>
      </c>
      <c r="BY11" s="119" t="s">
        <v>157</v>
      </c>
      <c r="BZ11" s="119" t="s">
        <v>157</v>
      </c>
      <c r="CA11" s="119" t="s">
        <v>157</v>
      </c>
      <c r="CB11" s="119" t="s">
        <v>157</v>
      </c>
      <c r="CC11" s="119" t="s">
        <v>157</v>
      </c>
      <c r="CD11" s="119" t="s">
        <v>157</v>
      </c>
      <c r="CE11" s="119" t="s">
        <v>157</v>
      </c>
      <c r="CF11" s="119" t="s">
        <v>157</v>
      </c>
      <c r="CG11" s="119" t="s">
        <v>157</v>
      </c>
      <c r="CH11" s="119" t="s">
        <v>157</v>
      </c>
      <c r="CI11" s="119" t="s">
        <v>157</v>
      </c>
      <c r="CJ11" s="119" t="s">
        <v>157</v>
      </c>
      <c r="CK11" s="119" t="s">
        <v>157</v>
      </c>
      <c r="CL11" s="119" t="s">
        <v>157</v>
      </c>
      <c r="CM11" s="119" t="s">
        <v>157</v>
      </c>
      <c r="CN11" s="119" t="s">
        <v>157</v>
      </c>
      <c r="CO11" s="119"/>
      <c r="CP11" s="119"/>
      <c r="CQ11" s="119"/>
      <c r="CR11" s="119"/>
      <c r="CS11" s="119"/>
      <c r="CT11" s="119"/>
      <c r="CU11" s="119" t="s">
        <v>157</v>
      </c>
      <c r="CV11" s="119" t="s">
        <v>157</v>
      </c>
      <c r="CW11" s="119" t="s">
        <v>157</v>
      </c>
      <c r="CX11" s="119" t="s">
        <v>157</v>
      </c>
      <c r="CY11" s="119" t="s">
        <v>157</v>
      </c>
      <c r="CZ11" s="119" t="s">
        <v>157</v>
      </c>
      <c r="DA11" s="119" t="s">
        <v>157</v>
      </c>
      <c r="DB11" s="119" t="s">
        <v>157</v>
      </c>
      <c r="DC11" s="119" t="s">
        <v>157</v>
      </c>
      <c r="DD11" s="119" t="s">
        <v>157</v>
      </c>
      <c r="DE11" s="119" t="s">
        <v>157</v>
      </c>
      <c r="DF11" s="119" t="s">
        <v>157</v>
      </c>
      <c r="DG11" s="119" t="s">
        <v>157</v>
      </c>
      <c r="DH11" s="119" t="s">
        <v>157</v>
      </c>
      <c r="DI11" s="119" t="s">
        <v>157</v>
      </c>
      <c r="DJ11" s="119" t="s">
        <v>157</v>
      </c>
      <c r="DK11" s="119" t="s">
        <v>157</v>
      </c>
      <c r="DL11" s="119" t="s">
        <v>157</v>
      </c>
      <c r="DM11" s="119"/>
      <c r="DN11" s="119"/>
      <c r="DO11" s="119"/>
      <c r="DP11" s="119"/>
      <c r="DQ11" s="119"/>
      <c r="DR11" s="119"/>
      <c r="DS11" s="119" t="s">
        <v>157</v>
      </c>
      <c r="DT11" s="119" t="s">
        <v>157</v>
      </c>
      <c r="DU11" s="119" t="s">
        <v>157</v>
      </c>
      <c r="DV11" s="119" t="s">
        <v>157</v>
      </c>
      <c r="DW11" s="119" t="s">
        <v>157</v>
      </c>
      <c r="DX11" s="119" t="s">
        <v>157</v>
      </c>
      <c r="DY11" s="119" t="s">
        <v>157</v>
      </c>
      <c r="DZ11" s="119" t="s">
        <v>157</v>
      </c>
      <c r="EA11" s="119" t="s">
        <v>157</v>
      </c>
      <c r="EB11" s="119" t="s">
        <v>157</v>
      </c>
      <c r="EC11" s="119" t="s">
        <v>157</v>
      </c>
      <c r="ED11" s="119" t="s">
        <v>157</v>
      </c>
      <c r="EE11" s="119" t="s">
        <v>157</v>
      </c>
      <c r="EF11" s="119" t="s">
        <v>157</v>
      </c>
      <c r="EG11" s="119" t="s">
        <v>157</v>
      </c>
      <c r="EH11" s="119" t="s">
        <v>157</v>
      </c>
      <c r="EI11" s="119" t="s">
        <v>157</v>
      </c>
      <c r="EJ11" s="119" t="s">
        <v>157</v>
      </c>
    </row>
    <row r="12" spans="1:146" ht="12.75">
      <c r="A12" t="s">
        <v>729</v>
      </c>
      <c r="B12" s="155" t="s">
        <v>32</v>
      </c>
      <c r="C12">
        <v>92</v>
      </c>
      <c r="D12">
        <v>90</v>
      </c>
      <c r="E12">
        <v>91</v>
      </c>
      <c r="F12">
        <v>12137</v>
      </c>
      <c r="G12">
        <v>11521</v>
      </c>
      <c r="H12">
        <v>23658</v>
      </c>
      <c r="I12">
        <v>88</v>
      </c>
      <c r="J12">
        <v>92</v>
      </c>
      <c r="K12">
        <v>90</v>
      </c>
      <c r="L12">
        <v>12138</v>
      </c>
      <c r="M12">
        <v>11520</v>
      </c>
      <c r="N12">
        <v>23658</v>
      </c>
      <c r="O12">
        <v>85</v>
      </c>
      <c r="P12">
        <v>87</v>
      </c>
      <c r="Q12">
        <v>86</v>
      </c>
      <c r="R12">
        <v>12137</v>
      </c>
      <c r="S12">
        <v>11520</v>
      </c>
      <c r="T12">
        <v>23657</v>
      </c>
      <c r="U12" t="s">
        <v>206</v>
      </c>
      <c r="V12" t="s">
        <v>206</v>
      </c>
      <c r="W12" t="s">
        <v>206</v>
      </c>
      <c r="X12" t="s">
        <v>206</v>
      </c>
      <c r="Y12" t="s">
        <v>206</v>
      </c>
      <c r="Z12" t="s">
        <v>206</v>
      </c>
      <c r="AA12">
        <v>92</v>
      </c>
      <c r="AB12">
        <v>88</v>
      </c>
      <c r="AC12">
        <v>90</v>
      </c>
      <c r="AD12">
        <v>7061</v>
      </c>
      <c r="AE12">
        <v>5657</v>
      </c>
      <c r="AF12">
        <v>12718</v>
      </c>
      <c r="AG12">
        <v>86</v>
      </c>
      <c r="AH12">
        <v>88</v>
      </c>
      <c r="AI12">
        <v>87</v>
      </c>
      <c r="AJ12">
        <v>7064</v>
      </c>
      <c r="AK12">
        <v>5658</v>
      </c>
      <c r="AL12">
        <v>12722</v>
      </c>
      <c r="AM12">
        <v>84</v>
      </c>
      <c r="AN12">
        <v>83</v>
      </c>
      <c r="AO12">
        <v>83</v>
      </c>
      <c r="AP12">
        <v>7061</v>
      </c>
      <c r="AQ12">
        <v>5657</v>
      </c>
      <c r="AR12">
        <v>12718</v>
      </c>
      <c r="AS12" t="s">
        <v>206</v>
      </c>
      <c r="AT12" t="s">
        <v>206</v>
      </c>
      <c r="AU12" t="s">
        <v>206</v>
      </c>
      <c r="AV12" t="s">
        <v>206</v>
      </c>
      <c r="AW12" t="s">
        <v>206</v>
      </c>
      <c r="AX12" t="s">
        <v>206</v>
      </c>
      <c r="AY12">
        <v>94</v>
      </c>
      <c r="AZ12">
        <v>90</v>
      </c>
      <c r="BA12">
        <v>92</v>
      </c>
      <c r="BB12">
        <v>607</v>
      </c>
      <c r="BC12">
        <v>540</v>
      </c>
      <c r="BD12">
        <v>1147</v>
      </c>
      <c r="BE12">
        <v>95</v>
      </c>
      <c r="BF12">
        <v>96</v>
      </c>
      <c r="BG12">
        <v>96</v>
      </c>
      <c r="BH12">
        <v>607</v>
      </c>
      <c r="BI12">
        <v>540</v>
      </c>
      <c r="BJ12">
        <v>1147</v>
      </c>
      <c r="BK12">
        <v>92</v>
      </c>
      <c r="BL12">
        <v>89</v>
      </c>
      <c r="BM12">
        <v>91</v>
      </c>
      <c r="BN12">
        <v>607</v>
      </c>
      <c r="BO12">
        <v>540</v>
      </c>
      <c r="BP12">
        <v>1147</v>
      </c>
      <c r="BQ12" t="s">
        <v>206</v>
      </c>
      <c r="BR12" t="s">
        <v>206</v>
      </c>
      <c r="BS12" t="s">
        <v>206</v>
      </c>
      <c r="BT12" t="s">
        <v>206</v>
      </c>
      <c r="BU12" t="s">
        <v>206</v>
      </c>
      <c r="BV12" t="s">
        <v>206</v>
      </c>
      <c r="BW12">
        <v>95</v>
      </c>
      <c r="BX12">
        <v>93</v>
      </c>
      <c r="BY12">
        <v>94</v>
      </c>
      <c r="BZ12">
        <v>6368</v>
      </c>
      <c r="CA12">
        <v>5509</v>
      </c>
      <c r="CB12">
        <v>11877</v>
      </c>
      <c r="CC12">
        <v>90</v>
      </c>
      <c r="CD12">
        <v>93</v>
      </c>
      <c r="CE12">
        <v>91</v>
      </c>
      <c r="CF12">
        <v>6370</v>
      </c>
      <c r="CG12">
        <v>5511</v>
      </c>
      <c r="CH12">
        <v>11881</v>
      </c>
      <c r="CI12">
        <v>87</v>
      </c>
      <c r="CJ12">
        <v>89</v>
      </c>
      <c r="CK12">
        <v>88</v>
      </c>
      <c r="CL12">
        <v>6368</v>
      </c>
      <c r="CM12">
        <v>5509</v>
      </c>
      <c r="CN12">
        <v>11877</v>
      </c>
      <c r="CO12" t="s">
        <v>206</v>
      </c>
      <c r="CP12" t="s">
        <v>206</v>
      </c>
      <c r="CQ12" t="s">
        <v>206</v>
      </c>
      <c r="CR12" t="s">
        <v>206</v>
      </c>
      <c r="CS12" t="s">
        <v>206</v>
      </c>
      <c r="CT12" t="s">
        <v>206</v>
      </c>
      <c r="CU12">
        <v>94</v>
      </c>
      <c r="CV12">
        <v>92</v>
      </c>
      <c r="CW12">
        <v>93</v>
      </c>
      <c r="CX12">
        <v>133018</v>
      </c>
      <c r="CY12">
        <v>116397</v>
      </c>
      <c r="CZ12">
        <v>249415</v>
      </c>
      <c r="DA12">
        <v>89</v>
      </c>
      <c r="DB12">
        <v>93</v>
      </c>
      <c r="DC12">
        <v>91</v>
      </c>
      <c r="DD12">
        <v>133024</v>
      </c>
      <c r="DE12">
        <v>116396</v>
      </c>
      <c r="DF12">
        <v>249420</v>
      </c>
      <c r="DG12">
        <v>87</v>
      </c>
      <c r="DH12">
        <v>88</v>
      </c>
      <c r="DI12">
        <v>88</v>
      </c>
      <c r="DJ12">
        <v>133014</v>
      </c>
      <c r="DK12">
        <v>116391</v>
      </c>
      <c r="DL12">
        <v>249405</v>
      </c>
      <c r="DM12" t="s">
        <v>206</v>
      </c>
      <c r="DN12" t="s">
        <v>206</v>
      </c>
      <c r="DO12" t="s">
        <v>206</v>
      </c>
      <c r="DP12" t="s">
        <v>206</v>
      </c>
      <c r="DQ12" t="s">
        <v>206</v>
      </c>
      <c r="DR12" t="s">
        <v>206</v>
      </c>
      <c r="DS12">
        <v>94</v>
      </c>
      <c r="DT12">
        <v>91</v>
      </c>
      <c r="DU12">
        <v>93</v>
      </c>
      <c r="DV12">
        <v>162089</v>
      </c>
      <c r="DW12">
        <v>142402</v>
      </c>
      <c r="DX12">
        <v>304491</v>
      </c>
      <c r="DY12">
        <v>89</v>
      </c>
      <c r="DZ12">
        <v>93</v>
      </c>
      <c r="EA12">
        <v>91</v>
      </c>
      <c r="EB12">
        <v>162101</v>
      </c>
      <c r="EC12">
        <v>142403</v>
      </c>
      <c r="ED12">
        <v>304504</v>
      </c>
      <c r="EE12">
        <v>87</v>
      </c>
      <c r="EF12">
        <v>88</v>
      </c>
      <c r="EG12">
        <v>87</v>
      </c>
      <c r="EH12">
        <v>162085</v>
      </c>
      <c r="EI12">
        <v>142394</v>
      </c>
      <c r="EJ12">
        <v>304479</v>
      </c>
      <c r="EK12" t="s">
        <v>206</v>
      </c>
      <c r="EL12" t="s">
        <v>206</v>
      </c>
      <c r="EM12" t="s">
        <v>206</v>
      </c>
      <c r="EN12" t="s">
        <v>206</v>
      </c>
      <c r="EO12" t="s">
        <v>206</v>
      </c>
      <c r="EP12" t="s">
        <v>206</v>
      </c>
    </row>
    <row r="13" spans="2:146" ht="12.75">
      <c r="B13" s="155" t="s">
        <v>83</v>
      </c>
      <c r="C13">
        <v>45</v>
      </c>
      <c r="D13">
        <v>42</v>
      </c>
      <c r="E13">
        <v>43</v>
      </c>
      <c r="F13">
        <v>2571</v>
      </c>
      <c r="G13">
        <v>4224</v>
      </c>
      <c r="H13">
        <v>6795</v>
      </c>
      <c r="I13">
        <v>37</v>
      </c>
      <c r="J13">
        <v>50</v>
      </c>
      <c r="K13">
        <v>45</v>
      </c>
      <c r="L13">
        <v>2571</v>
      </c>
      <c r="M13">
        <v>4224</v>
      </c>
      <c r="N13">
        <v>6795</v>
      </c>
      <c r="O13">
        <v>30</v>
      </c>
      <c r="P13">
        <v>34</v>
      </c>
      <c r="Q13">
        <v>32</v>
      </c>
      <c r="R13">
        <v>2571</v>
      </c>
      <c r="S13">
        <v>4224</v>
      </c>
      <c r="T13">
        <v>6795</v>
      </c>
      <c r="U13" t="s">
        <v>206</v>
      </c>
      <c r="V13" t="s">
        <v>206</v>
      </c>
      <c r="W13" t="s">
        <v>206</v>
      </c>
      <c r="X13" t="s">
        <v>206</v>
      </c>
      <c r="Y13" t="s">
        <v>206</v>
      </c>
      <c r="Z13" t="s">
        <v>206</v>
      </c>
      <c r="AA13">
        <v>54</v>
      </c>
      <c r="AB13">
        <v>48</v>
      </c>
      <c r="AC13">
        <v>50</v>
      </c>
      <c r="AD13">
        <v>2275</v>
      </c>
      <c r="AE13">
        <v>3769</v>
      </c>
      <c r="AF13">
        <v>6044</v>
      </c>
      <c r="AG13">
        <v>42</v>
      </c>
      <c r="AH13">
        <v>52</v>
      </c>
      <c r="AI13">
        <v>48</v>
      </c>
      <c r="AJ13">
        <v>2274</v>
      </c>
      <c r="AK13">
        <v>3770</v>
      </c>
      <c r="AL13">
        <v>6044</v>
      </c>
      <c r="AM13">
        <v>35</v>
      </c>
      <c r="AN13">
        <v>39</v>
      </c>
      <c r="AO13">
        <v>38</v>
      </c>
      <c r="AP13">
        <v>2274</v>
      </c>
      <c r="AQ13">
        <v>3769</v>
      </c>
      <c r="AR13">
        <v>6043</v>
      </c>
      <c r="AS13" t="s">
        <v>206</v>
      </c>
      <c r="AT13" t="s">
        <v>206</v>
      </c>
      <c r="AU13" t="s">
        <v>206</v>
      </c>
      <c r="AV13" t="s">
        <v>206</v>
      </c>
      <c r="AW13" t="s">
        <v>206</v>
      </c>
      <c r="AX13" t="s">
        <v>206</v>
      </c>
      <c r="AY13">
        <v>62</v>
      </c>
      <c r="AZ13">
        <v>44</v>
      </c>
      <c r="BA13">
        <v>50</v>
      </c>
      <c r="BB13">
        <v>58</v>
      </c>
      <c r="BC13">
        <v>108</v>
      </c>
      <c r="BD13">
        <v>166</v>
      </c>
      <c r="BE13">
        <v>67</v>
      </c>
      <c r="BF13">
        <v>63</v>
      </c>
      <c r="BG13">
        <v>64</v>
      </c>
      <c r="BH13">
        <v>58</v>
      </c>
      <c r="BI13">
        <v>108</v>
      </c>
      <c r="BJ13">
        <v>166</v>
      </c>
      <c r="BK13">
        <v>47</v>
      </c>
      <c r="BL13">
        <v>41</v>
      </c>
      <c r="BM13">
        <v>43</v>
      </c>
      <c r="BN13">
        <v>58</v>
      </c>
      <c r="BO13">
        <v>108</v>
      </c>
      <c r="BP13">
        <v>166</v>
      </c>
      <c r="BQ13" t="s">
        <v>206</v>
      </c>
      <c r="BR13" t="s">
        <v>206</v>
      </c>
      <c r="BS13" t="s">
        <v>206</v>
      </c>
      <c r="BT13" t="s">
        <v>206</v>
      </c>
      <c r="BU13" t="s">
        <v>206</v>
      </c>
      <c r="BV13" t="s">
        <v>206</v>
      </c>
      <c r="BW13">
        <v>53</v>
      </c>
      <c r="BX13">
        <v>48</v>
      </c>
      <c r="BY13">
        <v>50</v>
      </c>
      <c r="BZ13">
        <v>1404</v>
      </c>
      <c r="CA13">
        <v>2524</v>
      </c>
      <c r="CB13">
        <v>3928</v>
      </c>
      <c r="CC13">
        <v>41</v>
      </c>
      <c r="CD13">
        <v>54</v>
      </c>
      <c r="CE13">
        <v>50</v>
      </c>
      <c r="CF13">
        <v>1405</v>
      </c>
      <c r="CG13">
        <v>2525</v>
      </c>
      <c r="CH13">
        <v>3930</v>
      </c>
      <c r="CI13">
        <v>33</v>
      </c>
      <c r="CJ13">
        <v>39</v>
      </c>
      <c r="CK13">
        <v>37</v>
      </c>
      <c r="CL13">
        <v>1404</v>
      </c>
      <c r="CM13">
        <v>2524</v>
      </c>
      <c r="CN13">
        <v>3928</v>
      </c>
      <c r="CO13" t="s">
        <v>206</v>
      </c>
      <c r="CP13" t="s">
        <v>206</v>
      </c>
      <c r="CQ13" t="s">
        <v>206</v>
      </c>
      <c r="CR13" t="s">
        <v>206</v>
      </c>
      <c r="CS13" t="s">
        <v>206</v>
      </c>
      <c r="CT13" t="s">
        <v>206</v>
      </c>
      <c r="CU13">
        <v>46</v>
      </c>
      <c r="CV13">
        <v>42</v>
      </c>
      <c r="CW13">
        <v>44</v>
      </c>
      <c r="CX13">
        <v>30084</v>
      </c>
      <c r="CY13">
        <v>54205</v>
      </c>
      <c r="CZ13">
        <v>84289</v>
      </c>
      <c r="DA13">
        <v>39</v>
      </c>
      <c r="DB13">
        <v>53</v>
      </c>
      <c r="DC13">
        <v>48</v>
      </c>
      <c r="DD13">
        <v>30082</v>
      </c>
      <c r="DE13">
        <v>54203</v>
      </c>
      <c r="DF13">
        <v>84285</v>
      </c>
      <c r="DG13">
        <v>30</v>
      </c>
      <c r="DH13">
        <v>35</v>
      </c>
      <c r="DI13">
        <v>33</v>
      </c>
      <c r="DJ13">
        <v>30079</v>
      </c>
      <c r="DK13">
        <v>54194</v>
      </c>
      <c r="DL13">
        <v>84273</v>
      </c>
      <c r="DM13" t="s">
        <v>206</v>
      </c>
      <c r="DN13" t="s">
        <v>206</v>
      </c>
      <c r="DO13" t="s">
        <v>206</v>
      </c>
      <c r="DP13" t="s">
        <v>206</v>
      </c>
      <c r="DQ13" t="s">
        <v>206</v>
      </c>
      <c r="DR13" t="s">
        <v>206</v>
      </c>
      <c r="DS13">
        <v>47</v>
      </c>
      <c r="DT13">
        <v>43</v>
      </c>
      <c r="DU13">
        <v>44</v>
      </c>
      <c r="DV13">
        <v>37140</v>
      </c>
      <c r="DW13">
        <v>66083</v>
      </c>
      <c r="DX13">
        <v>103223</v>
      </c>
      <c r="DY13">
        <v>39</v>
      </c>
      <c r="DZ13">
        <v>53</v>
      </c>
      <c r="EA13">
        <v>48</v>
      </c>
      <c r="EB13">
        <v>37138</v>
      </c>
      <c r="EC13">
        <v>66085</v>
      </c>
      <c r="ED13">
        <v>103223</v>
      </c>
      <c r="EE13">
        <v>30</v>
      </c>
      <c r="EF13">
        <v>35</v>
      </c>
      <c r="EG13">
        <v>34</v>
      </c>
      <c r="EH13">
        <v>37134</v>
      </c>
      <c r="EI13">
        <v>66072</v>
      </c>
      <c r="EJ13">
        <v>103206</v>
      </c>
      <c r="EK13" t="s">
        <v>206</v>
      </c>
      <c r="EL13" t="s">
        <v>206</v>
      </c>
      <c r="EM13" t="s">
        <v>206</v>
      </c>
      <c r="EN13" t="s">
        <v>206</v>
      </c>
      <c r="EO13" t="s">
        <v>206</v>
      </c>
      <c r="EP13" t="s">
        <v>206</v>
      </c>
    </row>
    <row r="14" spans="2:146" ht="12.75">
      <c r="B14" s="155" t="s">
        <v>33</v>
      </c>
      <c r="C14">
        <v>50</v>
      </c>
      <c r="D14">
        <v>46</v>
      </c>
      <c r="E14">
        <v>48</v>
      </c>
      <c r="F14">
        <v>2256</v>
      </c>
      <c r="G14">
        <v>3639</v>
      </c>
      <c r="H14">
        <v>5895</v>
      </c>
      <c r="I14">
        <v>41</v>
      </c>
      <c r="J14">
        <v>55</v>
      </c>
      <c r="K14">
        <v>49</v>
      </c>
      <c r="L14">
        <v>2256</v>
      </c>
      <c r="M14">
        <v>3639</v>
      </c>
      <c r="N14">
        <v>5895</v>
      </c>
      <c r="O14">
        <v>33</v>
      </c>
      <c r="P14">
        <v>37</v>
      </c>
      <c r="Q14">
        <v>36</v>
      </c>
      <c r="R14">
        <v>2256</v>
      </c>
      <c r="S14">
        <v>3639</v>
      </c>
      <c r="T14">
        <v>5895</v>
      </c>
      <c r="U14" t="s">
        <v>206</v>
      </c>
      <c r="V14" t="s">
        <v>206</v>
      </c>
      <c r="W14" t="s">
        <v>206</v>
      </c>
      <c r="X14" t="s">
        <v>206</v>
      </c>
      <c r="Y14" t="s">
        <v>206</v>
      </c>
      <c r="Z14" t="s">
        <v>206</v>
      </c>
      <c r="AA14">
        <v>58</v>
      </c>
      <c r="AB14">
        <v>53</v>
      </c>
      <c r="AC14">
        <v>55</v>
      </c>
      <c r="AD14">
        <v>2068</v>
      </c>
      <c r="AE14">
        <v>3219</v>
      </c>
      <c r="AF14">
        <v>5287</v>
      </c>
      <c r="AG14">
        <v>45</v>
      </c>
      <c r="AH14">
        <v>57</v>
      </c>
      <c r="AI14">
        <v>52</v>
      </c>
      <c r="AJ14">
        <v>2067</v>
      </c>
      <c r="AK14">
        <v>3220</v>
      </c>
      <c r="AL14">
        <v>5287</v>
      </c>
      <c r="AM14">
        <v>38</v>
      </c>
      <c r="AN14">
        <v>43</v>
      </c>
      <c r="AO14">
        <v>41</v>
      </c>
      <c r="AP14">
        <v>2067</v>
      </c>
      <c r="AQ14">
        <v>3219</v>
      </c>
      <c r="AR14">
        <v>5286</v>
      </c>
      <c r="AS14" t="s">
        <v>206</v>
      </c>
      <c r="AT14" t="s">
        <v>206</v>
      </c>
      <c r="AU14" t="s">
        <v>206</v>
      </c>
      <c r="AV14" t="s">
        <v>206</v>
      </c>
      <c r="AW14" t="s">
        <v>206</v>
      </c>
      <c r="AX14" t="s">
        <v>206</v>
      </c>
      <c r="AY14" t="s">
        <v>782</v>
      </c>
      <c r="AZ14" t="s">
        <v>782</v>
      </c>
      <c r="BA14">
        <v>56</v>
      </c>
      <c r="BB14">
        <v>54</v>
      </c>
      <c r="BC14">
        <v>86</v>
      </c>
      <c r="BD14">
        <v>140</v>
      </c>
      <c r="BE14" t="s">
        <v>782</v>
      </c>
      <c r="BF14" t="s">
        <v>782</v>
      </c>
      <c r="BG14">
        <v>71</v>
      </c>
      <c r="BH14">
        <v>54</v>
      </c>
      <c r="BI14">
        <v>86</v>
      </c>
      <c r="BJ14">
        <v>140</v>
      </c>
      <c r="BK14" t="s">
        <v>782</v>
      </c>
      <c r="BL14" t="s">
        <v>782</v>
      </c>
      <c r="BM14">
        <v>48</v>
      </c>
      <c r="BN14">
        <v>54</v>
      </c>
      <c r="BO14">
        <v>86</v>
      </c>
      <c r="BP14">
        <v>140</v>
      </c>
      <c r="BQ14" t="s">
        <v>206</v>
      </c>
      <c r="BR14" t="s">
        <v>206</v>
      </c>
      <c r="BS14" t="s">
        <v>206</v>
      </c>
      <c r="BT14" t="s">
        <v>206</v>
      </c>
      <c r="BU14" t="s">
        <v>206</v>
      </c>
      <c r="BV14" t="s">
        <v>206</v>
      </c>
      <c r="BW14">
        <v>57</v>
      </c>
      <c r="BX14">
        <v>55</v>
      </c>
      <c r="BY14">
        <v>55</v>
      </c>
      <c r="BZ14">
        <v>1263</v>
      </c>
      <c r="CA14">
        <v>2081</v>
      </c>
      <c r="CB14">
        <v>3344</v>
      </c>
      <c r="CC14">
        <v>44</v>
      </c>
      <c r="CD14">
        <v>61</v>
      </c>
      <c r="CE14">
        <v>55</v>
      </c>
      <c r="CF14">
        <v>1264</v>
      </c>
      <c r="CG14">
        <v>2082</v>
      </c>
      <c r="CH14">
        <v>3346</v>
      </c>
      <c r="CI14">
        <v>36</v>
      </c>
      <c r="CJ14">
        <v>45</v>
      </c>
      <c r="CK14">
        <v>41</v>
      </c>
      <c r="CL14">
        <v>1263</v>
      </c>
      <c r="CM14">
        <v>2081</v>
      </c>
      <c r="CN14">
        <v>3344</v>
      </c>
      <c r="CO14" t="s">
        <v>206</v>
      </c>
      <c r="CP14" t="s">
        <v>206</v>
      </c>
      <c r="CQ14" t="s">
        <v>206</v>
      </c>
      <c r="CR14" t="s">
        <v>206</v>
      </c>
      <c r="CS14" t="s">
        <v>206</v>
      </c>
      <c r="CT14" t="s">
        <v>206</v>
      </c>
      <c r="CU14">
        <v>50</v>
      </c>
      <c r="CV14">
        <v>47</v>
      </c>
      <c r="CW14">
        <v>48</v>
      </c>
      <c r="CX14">
        <v>27159</v>
      </c>
      <c r="CY14">
        <v>45798</v>
      </c>
      <c r="CZ14">
        <v>72957</v>
      </c>
      <c r="DA14">
        <v>42</v>
      </c>
      <c r="DB14">
        <v>59</v>
      </c>
      <c r="DC14">
        <v>53</v>
      </c>
      <c r="DD14">
        <v>27158</v>
      </c>
      <c r="DE14">
        <v>45797</v>
      </c>
      <c r="DF14">
        <v>72955</v>
      </c>
      <c r="DG14">
        <v>32</v>
      </c>
      <c r="DH14">
        <v>39</v>
      </c>
      <c r="DI14">
        <v>36</v>
      </c>
      <c r="DJ14">
        <v>27155</v>
      </c>
      <c r="DK14">
        <v>45790</v>
      </c>
      <c r="DL14">
        <v>72945</v>
      </c>
      <c r="DM14" t="s">
        <v>206</v>
      </c>
      <c r="DN14" t="s">
        <v>206</v>
      </c>
      <c r="DO14" t="s">
        <v>206</v>
      </c>
      <c r="DP14" t="s">
        <v>206</v>
      </c>
      <c r="DQ14" t="s">
        <v>206</v>
      </c>
      <c r="DR14" t="s">
        <v>206</v>
      </c>
      <c r="DS14">
        <v>51</v>
      </c>
      <c r="DT14">
        <v>47</v>
      </c>
      <c r="DU14">
        <v>49</v>
      </c>
      <c r="DV14">
        <v>33502</v>
      </c>
      <c r="DW14">
        <v>55906</v>
      </c>
      <c r="DX14">
        <v>89408</v>
      </c>
      <c r="DY14">
        <v>42</v>
      </c>
      <c r="DZ14">
        <v>59</v>
      </c>
      <c r="EA14">
        <v>52</v>
      </c>
      <c r="EB14">
        <v>33501</v>
      </c>
      <c r="EC14">
        <v>55909</v>
      </c>
      <c r="ED14">
        <v>89410</v>
      </c>
      <c r="EE14">
        <v>33</v>
      </c>
      <c r="EF14">
        <v>39</v>
      </c>
      <c r="EG14">
        <v>37</v>
      </c>
      <c r="EH14">
        <v>33497</v>
      </c>
      <c r="EI14">
        <v>55898</v>
      </c>
      <c r="EJ14">
        <v>89395</v>
      </c>
      <c r="EK14" t="s">
        <v>206</v>
      </c>
      <c r="EL14" t="s">
        <v>206</v>
      </c>
      <c r="EM14" t="s">
        <v>206</v>
      </c>
      <c r="EN14" t="s">
        <v>206</v>
      </c>
      <c r="EO14" t="s">
        <v>206</v>
      </c>
      <c r="EP14" t="s">
        <v>206</v>
      </c>
    </row>
    <row r="15" spans="2:146" ht="12.75">
      <c r="B15" s="155" t="s">
        <v>111</v>
      </c>
      <c r="C15">
        <v>56</v>
      </c>
      <c r="D15">
        <v>53</v>
      </c>
      <c r="E15">
        <v>54</v>
      </c>
      <c r="F15">
        <v>1699</v>
      </c>
      <c r="G15">
        <v>2525</v>
      </c>
      <c r="H15">
        <v>4224</v>
      </c>
      <c r="I15">
        <v>45</v>
      </c>
      <c r="J15">
        <v>60</v>
      </c>
      <c r="K15">
        <v>54</v>
      </c>
      <c r="L15">
        <v>1699</v>
      </c>
      <c r="M15">
        <v>2525</v>
      </c>
      <c r="N15">
        <v>4224</v>
      </c>
      <c r="O15">
        <v>37</v>
      </c>
      <c r="P15">
        <v>43</v>
      </c>
      <c r="Q15">
        <v>40</v>
      </c>
      <c r="R15">
        <v>1699</v>
      </c>
      <c r="S15">
        <v>2525</v>
      </c>
      <c r="T15">
        <v>4224</v>
      </c>
      <c r="U15" t="s">
        <v>206</v>
      </c>
      <c r="V15" t="s">
        <v>206</v>
      </c>
      <c r="W15" t="s">
        <v>206</v>
      </c>
      <c r="X15" t="s">
        <v>206</v>
      </c>
      <c r="Y15" t="s">
        <v>206</v>
      </c>
      <c r="Z15" t="s">
        <v>206</v>
      </c>
      <c r="AA15">
        <v>63</v>
      </c>
      <c r="AB15">
        <v>60</v>
      </c>
      <c r="AC15">
        <v>61</v>
      </c>
      <c r="AD15">
        <v>1472</v>
      </c>
      <c r="AE15">
        <v>1976</v>
      </c>
      <c r="AF15">
        <v>3448</v>
      </c>
      <c r="AG15">
        <v>51</v>
      </c>
      <c r="AH15">
        <v>62</v>
      </c>
      <c r="AI15">
        <v>57</v>
      </c>
      <c r="AJ15">
        <v>1471</v>
      </c>
      <c r="AK15">
        <v>1977</v>
      </c>
      <c r="AL15">
        <v>3448</v>
      </c>
      <c r="AM15">
        <v>43</v>
      </c>
      <c r="AN15">
        <v>49</v>
      </c>
      <c r="AO15">
        <v>46</v>
      </c>
      <c r="AP15">
        <v>1471</v>
      </c>
      <c r="AQ15">
        <v>1976</v>
      </c>
      <c r="AR15">
        <v>3447</v>
      </c>
      <c r="AS15" t="s">
        <v>206</v>
      </c>
      <c r="AT15" t="s">
        <v>206</v>
      </c>
      <c r="AU15" t="s">
        <v>206</v>
      </c>
      <c r="AV15" t="s">
        <v>206</v>
      </c>
      <c r="AW15" t="s">
        <v>206</v>
      </c>
      <c r="AX15" t="s">
        <v>206</v>
      </c>
      <c r="AY15">
        <v>67</v>
      </c>
      <c r="AZ15">
        <v>59</v>
      </c>
      <c r="BA15">
        <v>62</v>
      </c>
      <c r="BB15">
        <v>39</v>
      </c>
      <c r="BC15">
        <v>54</v>
      </c>
      <c r="BD15">
        <v>93</v>
      </c>
      <c r="BE15">
        <v>72</v>
      </c>
      <c r="BF15">
        <v>80</v>
      </c>
      <c r="BG15">
        <v>76</v>
      </c>
      <c r="BH15">
        <v>39</v>
      </c>
      <c r="BI15">
        <v>54</v>
      </c>
      <c r="BJ15">
        <v>93</v>
      </c>
      <c r="BK15">
        <v>46</v>
      </c>
      <c r="BL15">
        <v>54</v>
      </c>
      <c r="BM15">
        <v>51</v>
      </c>
      <c r="BN15">
        <v>39</v>
      </c>
      <c r="BO15">
        <v>54</v>
      </c>
      <c r="BP15">
        <v>93</v>
      </c>
      <c r="BQ15" t="s">
        <v>206</v>
      </c>
      <c r="BR15" t="s">
        <v>206</v>
      </c>
      <c r="BS15" t="s">
        <v>206</v>
      </c>
      <c r="BT15" t="s">
        <v>206</v>
      </c>
      <c r="BU15" t="s">
        <v>206</v>
      </c>
      <c r="BV15" t="s">
        <v>206</v>
      </c>
      <c r="BW15">
        <v>61</v>
      </c>
      <c r="BX15">
        <v>60</v>
      </c>
      <c r="BY15">
        <v>61</v>
      </c>
      <c r="BZ15">
        <v>866</v>
      </c>
      <c r="CA15">
        <v>1256</v>
      </c>
      <c r="CB15">
        <v>2122</v>
      </c>
      <c r="CC15">
        <v>47</v>
      </c>
      <c r="CD15">
        <v>67</v>
      </c>
      <c r="CE15">
        <v>59</v>
      </c>
      <c r="CF15">
        <v>866</v>
      </c>
      <c r="CG15">
        <v>1256</v>
      </c>
      <c r="CH15">
        <v>2122</v>
      </c>
      <c r="CI15">
        <v>38</v>
      </c>
      <c r="CJ15">
        <v>50</v>
      </c>
      <c r="CK15">
        <v>45</v>
      </c>
      <c r="CL15">
        <v>866</v>
      </c>
      <c r="CM15">
        <v>1256</v>
      </c>
      <c r="CN15">
        <v>2122</v>
      </c>
      <c r="CO15" t="s">
        <v>206</v>
      </c>
      <c r="CP15" t="s">
        <v>206</v>
      </c>
      <c r="CQ15" t="s">
        <v>206</v>
      </c>
      <c r="CR15" t="s">
        <v>206</v>
      </c>
      <c r="CS15" t="s">
        <v>206</v>
      </c>
      <c r="CT15" t="s">
        <v>206</v>
      </c>
      <c r="CU15">
        <v>56</v>
      </c>
      <c r="CV15">
        <v>53</v>
      </c>
      <c r="CW15">
        <v>54</v>
      </c>
      <c r="CX15">
        <v>18692</v>
      </c>
      <c r="CY15">
        <v>27151</v>
      </c>
      <c r="CZ15">
        <v>45843</v>
      </c>
      <c r="DA15">
        <v>46</v>
      </c>
      <c r="DB15">
        <v>65</v>
      </c>
      <c r="DC15">
        <v>57</v>
      </c>
      <c r="DD15">
        <v>18690</v>
      </c>
      <c r="DE15">
        <v>27149</v>
      </c>
      <c r="DF15">
        <v>45839</v>
      </c>
      <c r="DG15">
        <v>36</v>
      </c>
      <c r="DH15">
        <v>44</v>
      </c>
      <c r="DI15">
        <v>41</v>
      </c>
      <c r="DJ15">
        <v>18689</v>
      </c>
      <c r="DK15">
        <v>27149</v>
      </c>
      <c r="DL15">
        <v>45838</v>
      </c>
      <c r="DM15" t="s">
        <v>206</v>
      </c>
      <c r="DN15" t="s">
        <v>206</v>
      </c>
      <c r="DO15" t="s">
        <v>206</v>
      </c>
      <c r="DP15" t="s">
        <v>206</v>
      </c>
      <c r="DQ15" t="s">
        <v>206</v>
      </c>
      <c r="DR15" t="s">
        <v>206</v>
      </c>
      <c r="DS15">
        <v>57</v>
      </c>
      <c r="DT15">
        <v>54</v>
      </c>
      <c r="DU15">
        <v>55</v>
      </c>
      <c r="DV15">
        <v>23277</v>
      </c>
      <c r="DW15">
        <v>33656</v>
      </c>
      <c r="DX15">
        <v>56933</v>
      </c>
      <c r="DY15">
        <v>46</v>
      </c>
      <c r="DZ15">
        <v>64</v>
      </c>
      <c r="EA15">
        <v>57</v>
      </c>
      <c r="EB15">
        <v>23274</v>
      </c>
      <c r="EC15">
        <v>33655</v>
      </c>
      <c r="ED15">
        <v>56929</v>
      </c>
      <c r="EE15">
        <v>36</v>
      </c>
      <c r="EF15">
        <v>45</v>
      </c>
      <c r="EG15">
        <v>41</v>
      </c>
      <c r="EH15">
        <v>23273</v>
      </c>
      <c r="EI15">
        <v>33654</v>
      </c>
      <c r="EJ15">
        <v>56927</v>
      </c>
      <c r="EK15" t="s">
        <v>206</v>
      </c>
      <c r="EL15" t="s">
        <v>206</v>
      </c>
      <c r="EM15" t="s">
        <v>206</v>
      </c>
      <c r="EN15" t="s">
        <v>206</v>
      </c>
      <c r="EO15" t="s">
        <v>206</v>
      </c>
      <c r="EP15" t="s">
        <v>206</v>
      </c>
    </row>
    <row r="16" spans="2:146" ht="12.75">
      <c r="B16" s="155" t="s">
        <v>112</v>
      </c>
      <c r="C16">
        <v>34</v>
      </c>
      <c r="D16">
        <v>32</v>
      </c>
      <c r="E16">
        <v>32</v>
      </c>
      <c r="F16">
        <v>557</v>
      </c>
      <c r="G16">
        <v>1114</v>
      </c>
      <c r="H16">
        <v>1671</v>
      </c>
      <c r="I16">
        <v>28</v>
      </c>
      <c r="J16">
        <v>42</v>
      </c>
      <c r="K16">
        <v>37</v>
      </c>
      <c r="L16">
        <v>557</v>
      </c>
      <c r="M16">
        <v>1114</v>
      </c>
      <c r="N16">
        <v>1671</v>
      </c>
      <c r="O16">
        <v>21</v>
      </c>
      <c r="P16">
        <v>25</v>
      </c>
      <c r="Q16">
        <v>24</v>
      </c>
      <c r="R16">
        <v>557</v>
      </c>
      <c r="S16">
        <v>1114</v>
      </c>
      <c r="T16">
        <v>1671</v>
      </c>
      <c r="U16" t="s">
        <v>206</v>
      </c>
      <c r="V16" t="s">
        <v>206</v>
      </c>
      <c r="W16" t="s">
        <v>206</v>
      </c>
      <c r="X16" t="s">
        <v>206</v>
      </c>
      <c r="Y16" t="s">
        <v>206</v>
      </c>
      <c r="Z16" t="s">
        <v>206</v>
      </c>
      <c r="AA16">
        <v>43</v>
      </c>
      <c r="AB16">
        <v>43</v>
      </c>
      <c r="AC16">
        <v>43</v>
      </c>
      <c r="AD16">
        <v>596</v>
      </c>
      <c r="AE16">
        <v>1243</v>
      </c>
      <c r="AF16">
        <v>1839</v>
      </c>
      <c r="AG16">
        <v>32</v>
      </c>
      <c r="AH16">
        <v>49</v>
      </c>
      <c r="AI16">
        <v>44</v>
      </c>
      <c r="AJ16">
        <v>596</v>
      </c>
      <c r="AK16">
        <v>1243</v>
      </c>
      <c r="AL16">
        <v>1839</v>
      </c>
      <c r="AM16">
        <v>26</v>
      </c>
      <c r="AN16">
        <v>34</v>
      </c>
      <c r="AO16">
        <v>31</v>
      </c>
      <c r="AP16">
        <v>596</v>
      </c>
      <c r="AQ16">
        <v>1243</v>
      </c>
      <c r="AR16">
        <v>1839</v>
      </c>
      <c r="AS16" t="s">
        <v>206</v>
      </c>
      <c r="AT16" t="s">
        <v>206</v>
      </c>
      <c r="AU16" t="s">
        <v>206</v>
      </c>
      <c r="AV16" t="s">
        <v>206</v>
      </c>
      <c r="AW16" t="s">
        <v>206</v>
      </c>
      <c r="AX16" t="s">
        <v>206</v>
      </c>
      <c r="AY16" t="s">
        <v>782</v>
      </c>
      <c r="AZ16" t="s">
        <v>782</v>
      </c>
      <c r="BA16">
        <v>43</v>
      </c>
      <c r="BB16">
        <v>15</v>
      </c>
      <c r="BC16">
        <v>32</v>
      </c>
      <c r="BD16">
        <v>47</v>
      </c>
      <c r="BE16" t="s">
        <v>782</v>
      </c>
      <c r="BF16" t="s">
        <v>782</v>
      </c>
      <c r="BG16">
        <v>60</v>
      </c>
      <c r="BH16">
        <v>15</v>
      </c>
      <c r="BI16">
        <v>32</v>
      </c>
      <c r="BJ16">
        <v>47</v>
      </c>
      <c r="BK16" t="s">
        <v>782</v>
      </c>
      <c r="BL16" t="s">
        <v>782</v>
      </c>
      <c r="BM16">
        <v>43</v>
      </c>
      <c r="BN16">
        <v>15</v>
      </c>
      <c r="BO16">
        <v>32</v>
      </c>
      <c r="BP16">
        <v>47</v>
      </c>
      <c r="BQ16" t="s">
        <v>206</v>
      </c>
      <c r="BR16" t="s">
        <v>206</v>
      </c>
      <c r="BS16" t="s">
        <v>206</v>
      </c>
      <c r="BT16" t="s">
        <v>206</v>
      </c>
      <c r="BU16" t="s">
        <v>206</v>
      </c>
      <c r="BV16" t="s">
        <v>206</v>
      </c>
      <c r="BW16">
        <v>47</v>
      </c>
      <c r="BX16">
        <v>46</v>
      </c>
      <c r="BY16">
        <v>46</v>
      </c>
      <c r="BZ16">
        <v>397</v>
      </c>
      <c r="CA16">
        <v>825</v>
      </c>
      <c r="CB16">
        <v>1222</v>
      </c>
      <c r="CC16">
        <v>36</v>
      </c>
      <c r="CD16">
        <v>53</v>
      </c>
      <c r="CE16">
        <v>48</v>
      </c>
      <c r="CF16">
        <v>398</v>
      </c>
      <c r="CG16">
        <v>826</v>
      </c>
      <c r="CH16">
        <v>1224</v>
      </c>
      <c r="CI16">
        <v>30</v>
      </c>
      <c r="CJ16">
        <v>36</v>
      </c>
      <c r="CK16">
        <v>34</v>
      </c>
      <c r="CL16">
        <v>397</v>
      </c>
      <c r="CM16">
        <v>825</v>
      </c>
      <c r="CN16">
        <v>1222</v>
      </c>
      <c r="CO16" t="s">
        <v>206</v>
      </c>
      <c r="CP16" t="s">
        <v>206</v>
      </c>
      <c r="CQ16" t="s">
        <v>206</v>
      </c>
      <c r="CR16" t="s">
        <v>206</v>
      </c>
      <c r="CS16" t="s">
        <v>206</v>
      </c>
      <c r="CT16" t="s">
        <v>206</v>
      </c>
      <c r="CU16">
        <v>36</v>
      </c>
      <c r="CV16">
        <v>37</v>
      </c>
      <c r="CW16">
        <v>37</v>
      </c>
      <c r="CX16">
        <v>8467</v>
      </c>
      <c r="CY16">
        <v>18647</v>
      </c>
      <c r="CZ16">
        <v>27114</v>
      </c>
      <c r="DA16">
        <v>34</v>
      </c>
      <c r="DB16">
        <v>50</v>
      </c>
      <c r="DC16">
        <v>45</v>
      </c>
      <c r="DD16">
        <v>8468</v>
      </c>
      <c r="DE16">
        <v>18648</v>
      </c>
      <c r="DF16">
        <v>27116</v>
      </c>
      <c r="DG16">
        <v>24</v>
      </c>
      <c r="DH16">
        <v>31</v>
      </c>
      <c r="DI16">
        <v>29</v>
      </c>
      <c r="DJ16">
        <v>8466</v>
      </c>
      <c r="DK16">
        <v>18641</v>
      </c>
      <c r="DL16">
        <v>27107</v>
      </c>
      <c r="DM16" t="s">
        <v>206</v>
      </c>
      <c r="DN16" t="s">
        <v>206</v>
      </c>
      <c r="DO16" t="s">
        <v>206</v>
      </c>
      <c r="DP16" t="s">
        <v>206</v>
      </c>
      <c r="DQ16" t="s">
        <v>206</v>
      </c>
      <c r="DR16" t="s">
        <v>206</v>
      </c>
      <c r="DS16">
        <v>37</v>
      </c>
      <c r="DT16">
        <v>38</v>
      </c>
      <c r="DU16">
        <v>37</v>
      </c>
      <c r="DV16">
        <v>10225</v>
      </c>
      <c r="DW16">
        <v>22250</v>
      </c>
      <c r="DX16">
        <v>32475</v>
      </c>
      <c r="DY16">
        <v>34</v>
      </c>
      <c r="DZ16">
        <v>50</v>
      </c>
      <c r="EA16">
        <v>45</v>
      </c>
      <c r="EB16">
        <v>10227</v>
      </c>
      <c r="EC16">
        <v>22254</v>
      </c>
      <c r="ED16">
        <v>32481</v>
      </c>
      <c r="EE16">
        <v>24</v>
      </c>
      <c r="EF16">
        <v>31</v>
      </c>
      <c r="EG16">
        <v>29</v>
      </c>
      <c r="EH16">
        <v>10224</v>
      </c>
      <c r="EI16">
        <v>22244</v>
      </c>
      <c r="EJ16">
        <v>32468</v>
      </c>
      <c r="EK16" t="s">
        <v>206</v>
      </c>
      <c r="EL16" t="s">
        <v>206</v>
      </c>
      <c r="EM16" t="s">
        <v>206</v>
      </c>
      <c r="EN16" t="s">
        <v>206</v>
      </c>
      <c r="EO16" t="s">
        <v>206</v>
      </c>
      <c r="EP16" t="s">
        <v>206</v>
      </c>
    </row>
    <row r="17" spans="2:146" ht="12.75">
      <c r="B17" s="155" t="s">
        <v>34</v>
      </c>
      <c r="C17">
        <v>11</v>
      </c>
      <c r="D17">
        <v>13</v>
      </c>
      <c r="E17">
        <v>13</v>
      </c>
      <c r="F17">
        <v>315</v>
      </c>
      <c r="G17">
        <v>585</v>
      </c>
      <c r="H17">
        <v>900</v>
      </c>
      <c r="I17">
        <v>12</v>
      </c>
      <c r="J17">
        <v>19</v>
      </c>
      <c r="K17">
        <v>16</v>
      </c>
      <c r="L17">
        <v>315</v>
      </c>
      <c r="M17">
        <v>585</v>
      </c>
      <c r="N17">
        <v>900</v>
      </c>
      <c r="O17">
        <v>10</v>
      </c>
      <c r="P17">
        <v>11</v>
      </c>
      <c r="Q17">
        <v>11</v>
      </c>
      <c r="R17">
        <v>315</v>
      </c>
      <c r="S17">
        <v>585</v>
      </c>
      <c r="T17">
        <v>900</v>
      </c>
      <c r="U17" t="s">
        <v>206</v>
      </c>
      <c r="V17" t="s">
        <v>206</v>
      </c>
      <c r="W17" t="s">
        <v>206</v>
      </c>
      <c r="X17" t="s">
        <v>206</v>
      </c>
      <c r="Y17" t="s">
        <v>206</v>
      </c>
      <c r="Z17" t="s">
        <v>206</v>
      </c>
      <c r="AA17">
        <v>14</v>
      </c>
      <c r="AB17">
        <v>19</v>
      </c>
      <c r="AC17">
        <v>17</v>
      </c>
      <c r="AD17">
        <v>207</v>
      </c>
      <c r="AE17">
        <v>550</v>
      </c>
      <c r="AF17">
        <v>757</v>
      </c>
      <c r="AG17">
        <v>12</v>
      </c>
      <c r="AH17">
        <v>22</v>
      </c>
      <c r="AI17">
        <v>19</v>
      </c>
      <c r="AJ17">
        <v>207</v>
      </c>
      <c r="AK17">
        <v>550</v>
      </c>
      <c r="AL17">
        <v>757</v>
      </c>
      <c r="AM17">
        <v>9</v>
      </c>
      <c r="AN17">
        <v>15</v>
      </c>
      <c r="AO17">
        <v>13</v>
      </c>
      <c r="AP17">
        <v>207</v>
      </c>
      <c r="AQ17">
        <v>550</v>
      </c>
      <c r="AR17">
        <v>757</v>
      </c>
      <c r="AS17" t="s">
        <v>206</v>
      </c>
      <c r="AT17" t="s">
        <v>206</v>
      </c>
      <c r="AU17" t="s">
        <v>206</v>
      </c>
      <c r="AV17" t="s">
        <v>206</v>
      </c>
      <c r="AW17" t="s">
        <v>206</v>
      </c>
      <c r="AX17" t="s">
        <v>206</v>
      </c>
      <c r="AY17" t="s">
        <v>782</v>
      </c>
      <c r="AZ17" t="s">
        <v>782</v>
      </c>
      <c r="BA17">
        <v>19</v>
      </c>
      <c r="BB17">
        <v>4</v>
      </c>
      <c r="BC17">
        <v>22</v>
      </c>
      <c r="BD17">
        <v>26</v>
      </c>
      <c r="BE17" t="s">
        <v>782</v>
      </c>
      <c r="BF17" t="s">
        <v>782</v>
      </c>
      <c r="BG17">
        <v>31</v>
      </c>
      <c r="BH17">
        <v>4</v>
      </c>
      <c r="BI17">
        <v>22</v>
      </c>
      <c r="BJ17">
        <v>26</v>
      </c>
      <c r="BK17" t="s">
        <v>782</v>
      </c>
      <c r="BL17" t="s">
        <v>782</v>
      </c>
      <c r="BM17">
        <v>15</v>
      </c>
      <c r="BN17">
        <v>4</v>
      </c>
      <c r="BO17">
        <v>22</v>
      </c>
      <c r="BP17">
        <v>26</v>
      </c>
      <c r="BQ17" t="s">
        <v>206</v>
      </c>
      <c r="BR17" t="s">
        <v>206</v>
      </c>
      <c r="BS17" t="s">
        <v>206</v>
      </c>
      <c r="BT17" t="s">
        <v>206</v>
      </c>
      <c r="BU17" t="s">
        <v>206</v>
      </c>
      <c r="BV17" t="s">
        <v>206</v>
      </c>
      <c r="BW17">
        <v>15</v>
      </c>
      <c r="BX17">
        <v>19</v>
      </c>
      <c r="BY17">
        <v>18</v>
      </c>
      <c r="BZ17">
        <v>141</v>
      </c>
      <c r="CA17">
        <v>443</v>
      </c>
      <c r="CB17">
        <v>584</v>
      </c>
      <c r="CC17">
        <v>16</v>
      </c>
      <c r="CD17">
        <v>23</v>
      </c>
      <c r="CE17">
        <v>21</v>
      </c>
      <c r="CF17">
        <v>141</v>
      </c>
      <c r="CG17">
        <v>443</v>
      </c>
      <c r="CH17">
        <v>584</v>
      </c>
      <c r="CI17">
        <v>11</v>
      </c>
      <c r="CJ17">
        <v>14</v>
      </c>
      <c r="CK17">
        <v>13</v>
      </c>
      <c r="CL17">
        <v>141</v>
      </c>
      <c r="CM17">
        <v>443</v>
      </c>
      <c r="CN17">
        <v>584</v>
      </c>
      <c r="CO17" t="s">
        <v>206</v>
      </c>
      <c r="CP17" t="s">
        <v>206</v>
      </c>
      <c r="CQ17" t="s">
        <v>206</v>
      </c>
      <c r="CR17" t="s">
        <v>206</v>
      </c>
      <c r="CS17" t="s">
        <v>206</v>
      </c>
      <c r="CT17" t="s">
        <v>206</v>
      </c>
      <c r="CU17">
        <v>14</v>
      </c>
      <c r="CV17">
        <v>19</v>
      </c>
      <c r="CW17">
        <v>18</v>
      </c>
      <c r="CX17">
        <v>2925</v>
      </c>
      <c r="CY17">
        <v>8407</v>
      </c>
      <c r="CZ17">
        <v>11332</v>
      </c>
      <c r="DA17">
        <v>12</v>
      </c>
      <c r="DB17">
        <v>23</v>
      </c>
      <c r="DC17">
        <v>20</v>
      </c>
      <c r="DD17">
        <v>2924</v>
      </c>
      <c r="DE17">
        <v>8406</v>
      </c>
      <c r="DF17">
        <v>11330</v>
      </c>
      <c r="DG17">
        <v>9</v>
      </c>
      <c r="DH17">
        <v>15</v>
      </c>
      <c r="DI17">
        <v>13</v>
      </c>
      <c r="DJ17">
        <v>2924</v>
      </c>
      <c r="DK17">
        <v>8404</v>
      </c>
      <c r="DL17">
        <v>11328</v>
      </c>
      <c r="DM17" t="s">
        <v>206</v>
      </c>
      <c r="DN17" t="s">
        <v>206</v>
      </c>
      <c r="DO17" t="s">
        <v>206</v>
      </c>
      <c r="DP17" t="s">
        <v>206</v>
      </c>
      <c r="DQ17" t="s">
        <v>206</v>
      </c>
      <c r="DR17" t="s">
        <v>206</v>
      </c>
      <c r="DS17">
        <v>13</v>
      </c>
      <c r="DT17">
        <v>19</v>
      </c>
      <c r="DU17">
        <v>17</v>
      </c>
      <c r="DV17">
        <v>3638</v>
      </c>
      <c r="DW17">
        <v>10177</v>
      </c>
      <c r="DX17">
        <v>13815</v>
      </c>
      <c r="DY17">
        <v>12</v>
      </c>
      <c r="DZ17">
        <v>23</v>
      </c>
      <c r="EA17">
        <v>20</v>
      </c>
      <c r="EB17">
        <v>3637</v>
      </c>
      <c r="EC17">
        <v>10176</v>
      </c>
      <c r="ED17">
        <v>13813</v>
      </c>
      <c r="EE17">
        <v>9</v>
      </c>
      <c r="EF17">
        <v>15</v>
      </c>
      <c r="EG17">
        <v>13</v>
      </c>
      <c r="EH17">
        <v>3637</v>
      </c>
      <c r="EI17">
        <v>10174</v>
      </c>
      <c r="EJ17">
        <v>13811</v>
      </c>
      <c r="EK17" t="s">
        <v>206</v>
      </c>
      <c r="EL17" t="s">
        <v>206</v>
      </c>
      <c r="EM17" t="s">
        <v>206</v>
      </c>
      <c r="EN17" t="s">
        <v>206</v>
      </c>
      <c r="EO17" t="s">
        <v>206</v>
      </c>
      <c r="EP17" t="s">
        <v>206</v>
      </c>
    </row>
    <row r="18" ht="12.75">
      <c r="B18" s="155"/>
    </row>
    <row r="19" spans="2:146" ht="12.75">
      <c r="B19" s="155" t="s">
        <v>867</v>
      </c>
      <c r="C19">
        <v>84</v>
      </c>
      <c r="D19">
        <v>77</v>
      </c>
      <c r="E19">
        <v>80</v>
      </c>
      <c r="F19">
        <v>14716</v>
      </c>
      <c r="G19">
        <v>15754</v>
      </c>
      <c r="H19">
        <v>30470</v>
      </c>
      <c r="I19">
        <v>79</v>
      </c>
      <c r="J19">
        <v>81</v>
      </c>
      <c r="K19">
        <v>80</v>
      </c>
      <c r="L19">
        <v>14717</v>
      </c>
      <c r="M19">
        <v>15753</v>
      </c>
      <c r="N19">
        <v>30470</v>
      </c>
      <c r="O19">
        <v>76</v>
      </c>
      <c r="P19">
        <v>72</v>
      </c>
      <c r="Q19">
        <v>74</v>
      </c>
      <c r="R19">
        <v>14716</v>
      </c>
      <c r="S19">
        <v>15753</v>
      </c>
      <c r="T19">
        <v>30469</v>
      </c>
      <c r="U19" t="s">
        <v>206</v>
      </c>
      <c r="V19" t="s">
        <v>206</v>
      </c>
      <c r="W19" t="s">
        <v>206</v>
      </c>
      <c r="X19" t="s">
        <v>206</v>
      </c>
      <c r="Y19" t="s">
        <v>206</v>
      </c>
      <c r="Z19" t="s">
        <v>206</v>
      </c>
      <c r="AA19">
        <v>83</v>
      </c>
      <c r="AB19">
        <v>72</v>
      </c>
      <c r="AC19">
        <v>77</v>
      </c>
      <c r="AD19">
        <v>9339</v>
      </c>
      <c r="AE19">
        <v>9436</v>
      </c>
      <c r="AF19">
        <v>18775</v>
      </c>
      <c r="AG19">
        <v>76</v>
      </c>
      <c r="AH19">
        <v>74</v>
      </c>
      <c r="AI19">
        <v>75</v>
      </c>
      <c r="AJ19">
        <v>9341</v>
      </c>
      <c r="AK19">
        <v>9438</v>
      </c>
      <c r="AL19">
        <v>18779</v>
      </c>
      <c r="AM19">
        <v>72</v>
      </c>
      <c r="AN19">
        <v>65</v>
      </c>
      <c r="AO19">
        <v>69</v>
      </c>
      <c r="AP19">
        <v>9338</v>
      </c>
      <c r="AQ19">
        <v>9436</v>
      </c>
      <c r="AR19">
        <v>18774</v>
      </c>
      <c r="AS19" t="s">
        <v>206</v>
      </c>
      <c r="AT19" t="s">
        <v>206</v>
      </c>
      <c r="AU19" t="s">
        <v>206</v>
      </c>
      <c r="AV19" t="s">
        <v>206</v>
      </c>
      <c r="AW19" t="s">
        <v>206</v>
      </c>
      <c r="AX19" t="s">
        <v>206</v>
      </c>
      <c r="AY19">
        <v>91</v>
      </c>
      <c r="AZ19">
        <v>82</v>
      </c>
      <c r="BA19">
        <v>87</v>
      </c>
      <c r="BB19">
        <v>666</v>
      </c>
      <c r="BC19">
        <v>648</v>
      </c>
      <c r="BD19">
        <v>1314</v>
      </c>
      <c r="BE19">
        <v>93</v>
      </c>
      <c r="BF19">
        <v>91</v>
      </c>
      <c r="BG19">
        <v>92</v>
      </c>
      <c r="BH19">
        <v>666</v>
      </c>
      <c r="BI19">
        <v>648</v>
      </c>
      <c r="BJ19">
        <v>1314</v>
      </c>
      <c r="BK19">
        <v>88</v>
      </c>
      <c r="BL19">
        <v>81</v>
      </c>
      <c r="BM19">
        <v>85</v>
      </c>
      <c r="BN19">
        <v>666</v>
      </c>
      <c r="BO19">
        <v>648</v>
      </c>
      <c r="BP19">
        <v>1314</v>
      </c>
      <c r="BQ19" t="s">
        <v>206</v>
      </c>
      <c r="BR19" t="s">
        <v>206</v>
      </c>
      <c r="BS19" t="s">
        <v>206</v>
      </c>
      <c r="BT19" t="s">
        <v>206</v>
      </c>
      <c r="BU19" t="s">
        <v>206</v>
      </c>
      <c r="BV19" t="s">
        <v>206</v>
      </c>
      <c r="BW19">
        <v>87</v>
      </c>
      <c r="BX19">
        <v>79</v>
      </c>
      <c r="BY19">
        <v>83</v>
      </c>
      <c r="BZ19">
        <v>7778</v>
      </c>
      <c r="CA19">
        <v>8038</v>
      </c>
      <c r="CB19">
        <v>15816</v>
      </c>
      <c r="CC19">
        <v>81</v>
      </c>
      <c r="CD19">
        <v>81</v>
      </c>
      <c r="CE19">
        <v>81</v>
      </c>
      <c r="CF19">
        <v>7781</v>
      </c>
      <c r="CG19">
        <v>8041</v>
      </c>
      <c r="CH19">
        <v>15822</v>
      </c>
      <c r="CI19">
        <v>78</v>
      </c>
      <c r="CJ19">
        <v>73</v>
      </c>
      <c r="CK19">
        <v>75</v>
      </c>
      <c r="CL19">
        <v>7778</v>
      </c>
      <c r="CM19">
        <v>8038</v>
      </c>
      <c r="CN19">
        <v>15816</v>
      </c>
      <c r="CO19" t="s">
        <v>206</v>
      </c>
      <c r="CP19" t="s">
        <v>206</v>
      </c>
      <c r="CQ19" t="s">
        <v>206</v>
      </c>
      <c r="CR19" t="s">
        <v>206</v>
      </c>
      <c r="CS19" t="s">
        <v>206</v>
      </c>
      <c r="CT19" t="s">
        <v>206</v>
      </c>
      <c r="CU19">
        <v>85</v>
      </c>
      <c r="CV19">
        <v>76</v>
      </c>
      <c r="CW19">
        <v>81</v>
      </c>
      <c r="CX19">
        <v>163146</v>
      </c>
      <c r="CY19">
        <v>170659</v>
      </c>
      <c r="CZ19">
        <v>333805</v>
      </c>
      <c r="DA19">
        <v>80</v>
      </c>
      <c r="DB19">
        <v>81</v>
      </c>
      <c r="DC19">
        <v>80</v>
      </c>
      <c r="DD19">
        <v>163150</v>
      </c>
      <c r="DE19">
        <v>170656</v>
      </c>
      <c r="DF19">
        <v>333806</v>
      </c>
      <c r="DG19">
        <v>76</v>
      </c>
      <c r="DH19">
        <v>71</v>
      </c>
      <c r="DI19">
        <v>74</v>
      </c>
      <c r="DJ19">
        <v>163137</v>
      </c>
      <c r="DK19">
        <v>170642</v>
      </c>
      <c r="DL19">
        <v>333779</v>
      </c>
      <c r="DM19" t="s">
        <v>206</v>
      </c>
      <c r="DN19" t="s">
        <v>206</v>
      </c>
      <c r="DO19" t="s">
        <v>206</v>
      </c>
      <c r="DP19" t="s">
        <v>206</v>
      </c>
      <c r="DQ19" t="s">
        <v>206</v>
      </c>
      <c r="DR19" t="s">
        <v>206</v>
      </c>
      <c r="DS19">
        <v>85</v>
      </c>
      <c r="DT19">
        <v>76</v>
      </c>
      <c r="DU19">
        <v>80</v>
      </c>
      <c r="DV19">
        <v>199693</v>
      </c>
      <c r="DW19">
        <v>209006</v>
      </c>
      <c r="DX19">
        <v>408699</v>
      </c>
      <c r="DY19">
        <v>80</v>
      </c>
      <c r="DZ19">
        <v>80</v>
      </c>
      <c r="EA19">
        <v>80</v>
      </c>
      <c r="EB19">
        <v>199704</v>
      </c>
      <c r="EC19">
        <v>209010</v>
      </c>
      <c r="ED19">
        <v>408714</v>
      </c>
      <c r="EE19">
        <v>76</v>
      </c>
      <c r="EF19">
        <v>71</v>
      </c>
      <c r="EG19">
        <v>74</v>
      </c>
      <c r="EH19">
        <v>199681</v>
      </c>
      <c r="EI19">
        <v>208987</v>
      </c>
      <c r="EJ19">
        <v>408668</v>
      </c>
      <c r="EK19" t="s">
        <v>206</v>
      </c>
      <c r="EL19" t="s">
        <v>206</v>
      </c>
      <c r="EM19" t="s">
        <v>206</v>
      </c>
      <c r="EN19" t="s">
        <v>206</v>
      </c>
      <c r="EO19" t="s">
        <v>206</v>
      </c>
      <c r="EP19" t="s">
        <v>206</v>
      </c>
    </row>
    <row r="20" s="147" customFormat="1" ht="12.75"/>
    <row r="21" spans="2:146" s="147" customFormat="1" ht="12.75">
      <c r="B21" s="147">
        <v>1</v>
      </c>
      <c r="C21" s="147">
        <v>2</v>
      </c>
      <c r="D21" s="147">
        <v>3</v>
      </c>
      <c r="E21" s="147">
        <v>4</v>
      </c>
      <c r="F21" s="147">
        <v>5</v>
      </c>
      <c r="G21" s="147">
        <v>6</v>
      </c>
      <c r="H21" s="147">
        <v>7</v>
      </c>
      <c r="I21" s="147">
        <v>8</v>
      </c>
      <c r="J21" s="147">
        <v>9</v>
      </c>
      <c r="K21" s="147">
        <v>10</v>
      </c>
      <c r="L21" s="147">
        <v>11</v>
      </c>
      <c r="M21" s="147">
        <v>12</v>
      </c>
      <c r="N21" s="147">
        <v>13</v>
      </c>
      <c r="O21" s="147">
        <v>14</v>
      </c>
      <c r="P21" s="147">
        <v>15</v>
      </c>
      <c r="Q21" s="147">
        <v>16</v>
      </c>
      <c r="R21" s="147">
        <v>17</v>
      </c>
      <c r="S21" s="147">
        <v>18</v>
      </c>
      <c r="T21" s="147">
        <v>19</v>
      </c>
      <c r="U21" s="147">
        <v>20</v>
      </c>
      <c r="V21" s="147">
        <v>21</v>
      </c>
      <c r="W21" s="147">
        <v>22</v>
      </c>
      <c r="X21" s="147">
        <v>23</v>
      </c>
      <c r="Y21" s="147">
        <v>24</v>
      </c>
      <c r="Z21" s="147">
        <v>25</v>
      </c>
      <c r="AA21" s="147">
        <v>26</v>
      </c>
      <c r="AB21" s="147">
        <v>27</v>
      </c>
      <c r="AC21" s="147">
        <v>28</v>
      </c>
      <c r="AD21" s="147">
        <v>29</v>
      </c>
      <c r="AE21" s="147">
        <v>30</v>
      </c>
      <c r="AF21" s="147">
        <v>31</v>
      </c>
      <c r="AG21" s="147">
        <v>32</v>
      </c>
      <c r="AH21" s="147">
        <v>33</v>
      </c>
      <c r="AI21" s="147">
        <v>34</v>
      </c>
      <c r="AJ21" s="147">
        <v>35</v>
      </c>
      <c r="AK21" s="147">
        <v>36</v>
      </c>
      <c r="AL21" s="147">
        <v>37</v>
      </c>
      <c r="AM21" s="147">
        <v>38</v>
      </c>
      <c r="AN21" s="147">
        <v>39</v>
      </c>
      <c r="AO21" s="147">
        <v>40</v>
      </c>
      <c r="AP21" s="147">
        <v>41</v>
      </c>
      <c r="AQ21" s="147">
        <v>42</v>
      </c>
      <c r="AR21" s="147">
        <v>43</v>
      </c>
      <c r="AS21" s="147">
        <v>44</v>
      </c>
      <c r="AT21" s="147">
        <v>45</v>
      </c>
      <c r="AU21" s="147">
        <v>46</v>
      </c>
      <c r="AV21" s="147">
        <v>47</v>
      </c>
      <c r="AW21" s="147">
        <v>48</v>
      </c>
      <c r="AX21" s="147">
        <v>49</v>
      </c>
      <c r="AY21" s="147">
        <v>50</v>
      </c>
      <c r="AZ21" s="147">
        <v>51</v>
      </c>
      <c r="BA21" s="147">
        <v>52</v>
      </c>
      <c r="BB21" s="147">
        <v>53</v>
      </c>
      <c r="BC21" s="147">
        <v>54</v>
      </c>
      <c r="BD21" s="147">
        <v>55</v>
      </c>
      <c r="BE21" s="147">
        <v>56</v>
      </c>
      <c r="BF21" s="147">
        <v>57</v>
      </c>
      <c r="BG21" s="147">
        <v>58</v>
      </c>
      <c r="BH21" s="147">
        <v>59</v>
      </c>
      <c r="BI21" s="147">
        <v>60</v>
      </c>
      <c r="BJ21" s="147">
        <v>61</v>
      </c>
      <c r="BK21" s="147">
        <v>62</v>
      </c>
      <c r="BL21" s="147">
        <v>63</v>
      </c>
      <c r="BM21" s="147">
        <v>64</v>
      </c>
      <c r="BN21" s="147">
        <v>65</v>
      </c>
      <c r="BO21" s="147">
        <v>66</v>
      </c>
      <c r="BP21" s="147">
        <v>67</v>
      </c>
      <c r="BQ21" s="147">
        <v>68</v>
      </c>
      <c r="BR21" s="147">
        <v>69</v>
      </c>
      <c r="BS21" s="147">
        <v>70</v>
      </c>
      <c r="BT21" s="147">
        <v>71</v>
      </c>
      <c r="BU21" s="147">
        <v>72</v>
      </c>
      <c r="BV21" s="147">
        <v>73</v>
      </c>
      <c r="BW21" s="147">
        <v>74</v>
      </c>
      <c r="BX21" s="147">
        <v>75</v>
      </c>
      <c r="BY21" s="147">
        <v>76</v>
      </c>
      <c r="BZ21" s="147">
        <v>77</v>
      </c>
      <c r="CA21" s="147">
        <v>78</v>
      </c>
      <c r="CB21" s="147">
        <v>79</v>
      </c>
      <c r="CC21" s="147">
        <v>80</v>
      </c>
      <c r="CD21" s="147">
        <v>81</v>
      </c>
      <c r="CE21" s="147">
        <v>82</v>
      </c>
      <c r="CF21" s="147">
        <v>83</v>
      </c>
      <c r="CG21" s="147">
        <v>84</v>
      </c>
      <c r="CH21" s="147">
        <v>85</v>
      </c>
      <c r="CI21" s="147">
        <v>86</v>
      </c>
      <c r="CJ21" s="147">
        <v>87</v>
      </c>
      <c r="CK21" s="147">
        <v>88</v>
      </c>
      <c r="CL21" s="147">
        <v>89</v>
      </c>
      <c r="CM21" s="147">
        <v>90</v>
      </c>
      <c r="CN21" s="147">
        <v>91</v>
      </c>
      <c r="CO21" s="147">
        <v>92</v>
      </c>
      <c r="CP21" s="147">
        <v>93</v>
      </c>
      <c r="CQ21" s="147">
        <v>94</v>
      </c>
      <c r="CR21" s="147">
        <v>95</v>
      </c>
      <c r="CS21" s="147">
        <v>96</v>
      </c>
      <c r="CT21" s="147">
        <v>97</v>
      </c>
      <c r="CU21" s="147">
        <v>98</v>
      </c>
      <c r="CV21" s="147">
        <v>99</v>
      </c>
      <c r="CW21" s="147">
        <v>100</v>
      </c>
      <c r="CX21" s="147">
        <v>101</v>
      </c>
      <c r="CY21" s="147">
        <v>102</v>
      </c>
      <c r="CZ21" s="147">
        <v>103</v>
      </c>
      <c r="DA21" s="147">
        <v>104</v>
      </c>
      <c r="DB21" s="147">
        <v>105</v>
      </c>
      <c r="DC21" s="147">
        <v>106</v>
      </c>
      <c r="DD21" s="147">
        <v>107</v>
      </c>
      <c r="DE21" s="147">
        <v>108</v>
      </c>
      <c r="DF21" s="147">
        <v>109</v>
      </c>
      <c r="DG21" s="147">
        <v>110</v>
      </c>
      <c r="DH21" s="147">
        <v>111</v>
      </c>
      <c r="DI21" s="147">
        <v>112</v>
      </c>
      <c r="DJ21" s="147">
        <v>113</v>
      </c>
      <c r="DK21" s="147">
        <v>114</v>
      </c>
      <c r="DL21" s="147">
        <v>115</v>
      </c>
      <c r="DM21" s="147">
        <v>116</v>
      </c>
      <c r="DN21" s="147">
        <v>117</v>
      </c>
      <c r="DO21" s="147">
        <v>118</v>
      </c>
      <c r="DP21" s="147">
        <v>119</v>
      </c>
      <c r="DQ21" s="147">
        <v>120</v>
      </c>
      <c r="DR21" s="147">
        <v>121</v>
      </c>
      <c r="DS21" s="147">
        <v>122</v>
      </c>
      <c r="DT21" s="147">
        <v>123</v>
      </c>
      <c r="DU21" s="147">
        <v>124</v>
      </c>
      <c r="DV21" s="147">
        <v>125</v>
      </c>
      <c r="DW21" s="147">
        <v>126</v>
      </c>
      <c r="DX21" s="147">
        <v>127</v>
      </c>
      <c r="DY21" s="147">
        <v>128</v>
      </c>
      <c r="DZ21" s="147">
        <v>129</v>
      </c>
      <c r="EA21" s="147">
        <v>130</v>
      </c>
      <c r="EB21" s="147">
        <v>131</v>
      </c>
      <c r="EC21" s="147">
        <v>132</v>
      </c>
      <c r="ED21" s="147">
        <v>133</v>
      </c>
      <c r="EE21" s="147">
        <v>134</v>
      </c>
      <c r="EF21" s="147">
        <v>135</v>
      </c>
      <c r="EG21" s="147">
        <v>136</v>
      </c>
      <c r="EH21" s="147">
        <v>137</v>
      </c>
      <c r="EI21" s="147">
        <v>138</v>
      </c>
      <c r="EJ21" s="147">
        <v>139</v>
      </c>
      <c r="EK21" s="147">
        <v>140</v>
      </c>
      <c r="EL21" s="147">
        <v>141</v>
      </c>
      <c r="EM21" s="147">
        <v>142</v>
      </c>
      <c r="EN21" s="147">
        <v>143</v>
      </c>
      <c r="EO21" s="147">
        <v>144</v>
      </c>
      <c r="EP21" s="147">
        <v>145</v>
      </c>
    </row>
    <row r="22" s="156" customFormat="1" ht="12.75"/>
    <row r="23" s="156" customFormat="1" ht="12.75"/>
    <row r="24" s="156" customFormat="1" ht="12.75"/>
    <row r="25" s="156" customFormat="1" ht="12.75"/>
    <row r="26" s="156" customFormat="1" ht="12.75"/>
    <row r="27" spans="1:86" s="53" customFormat="1" ht="12.75">
      <c r="A27"/>
      <c r="B27"/>
      <c r="C27" t="s">
        <v>847</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row>
    <row r="28" spans="1:134" s="53" customFormat="1" ht="12.75">
      <c r="A28"/>
      <c r="B28"/>
      <c r="C28" t="s">
        <v>17</v>
      </c>
      <c r="D28"/>
      <c r="E28"/>
      <c r="F28"/>
      <c r="G28"/>
      <c r="H28"/>
      <c r="I28"/>
      <c r="J28"/>
      <c r="K28"/>
      <c r="L28"/>
      <c r="M28"/>
      <c r="N28"/>
      <c r="O28"/>
      <c r="P28"/>
      <c r="Q28"/>
      <c r="R28"/>
      <c r="S28"/>
      <c r="T28"/>
      <c r="U28"/>
      <c r="V28"/>
      <c r="W28"/>
      <c r="X28"/>
      <c r="Y28"/>
      <c r="Z28"/>
      <c r="AA28" t="s">
        <v>22</v>
      </c>
      <c r="AB28"/>
      <c r="AC28"/>
      <c r="AD28"/>
      <c r="AE28"/>
      <c r="AF28"/>
      <c r="AG28"/>
      <c r="AH28"/>
      <c r="AI28"/>
      <c r="AJ28"/>
      <c r="AK28"/>
      <c r="AL28"/>
      <c r="AM28"/>
      <c r="AN28"/>
      <c r="AO28"/>
      <c r="AP28"/>
      <c r="AQ28"/>
      <c r="AR28"/>
      <c r="AS28"/>
      <c r="AT28"/>
      <c r="AU28"/>
      <c r="AV28"/>
      <c r="AW28"/>
      <c r="AX28"/>
      <c r="AY28" t="s">
        <v>26</v>
      </c>
      <c r="AZ28"/>
      <c r="BA28"/>
      <c r="BB28"/>
      <c r="BC28"/>
      <c r="BD28"/>
      <c r="BE28"/>
      <c r="BF28"/>
      <c r="BG28"/>
      <c r="BH28"/>
      <c r="BI28"/>
      <c r="BJ28"/>
      <c r="BK28"/>
      <c r="BL28"/>
      <c r="BM28"/>
      <c r="BN28"/>
      <c r="BO28"/>
      <c r="BP28"/>
      <c r="BQ28"/>
      <c r="BR28"/>
      <c r="BS28"/>
      <c r="BT28"/>
      <c r="BU28"/>
      <c r="BV28"/>
      <c r="BW28" t="s">
        <v>12</v>
      </c>
      <c r="BX28"/>
      <c r="BY28"/>
      <c r="BZ28"/>
      <c r="CA28"/>
      <c r="CB28"/>
      <c r="CC28"/>
      <c r="CD28"/>
      <c r="CE28"/>
      <c r="CF28"/>
      <c r="CG28"/>
      <c r="CH28"/>
      <c r="CI28"/>
      <c r="CJ28"/>
      <c r="CK28"/>
      <c r="CL28"/>
      <c r="CM28"/>
      <c r="CN28"/>
      <c r="CO28"/>
      <c r="CP28"/>
      <c r="CQ28"/>
      <c r="CR28"/>
      <c r="CS28"/>
      <c r="CT28"/>
      <c r="CU28" t="s">
        <v>7</v>
      </c>
      <c r="CV28"/>
      <c r="CW28"/>
      <c r="CX28"/>
      <c r="CY28"/>
      <c r="CZ28"/>
      <c r="DA28"/>
      <c r="DB28"/>
      <c r="DC28"/>
      <c r="DD28"/>
      <c r="DE28"/>
      <c r="DF28"/>
      <c r="DG28"/>
      <c r="DH28"/>
      <c r="DI28"/>
      <c r="DJ28"/>
      <c r="DK28"/>
      <c r="DL28"/>
      <c r="DM28"/>
      <c r="DN28"/>
      <c r="DO28"/>
      <c r="DP28"/>
      <c r="DQ28"/>
      <c r="DR28"/>
      <c r="DS28" t="s">
        <v>58</v>
      </c>
      <c r="DT28"/>
      <c r="DU28"/>
      <c r="DV28"/>
      <c r="DW28"/>
      <c r="DX28"/>
      <c r="DY28"/>
      <c r="DZ28"/>
      <c r="EA28"/>
      <c r="EB28"/>
      <c r="EC28"/>
      <c r="ED28"/>
    </row>
    <row r="29" spans="1:134" s="53" customFormat="1" ht="12.75">
      <c r="A29"/>
      <c r="B29"/>
      <c r="C29" t="s">
        <v>859</v>
      </c>
      <c r="D29"/>
      <c r="E29"/>
      <c r="F29"/>
      <c r="G29"/>
      <c r="H29"/>
      <c r="I29" t="s">
        <v>860</v>
      </c>
      <c r="J29"/>
      <c r="K29"/>
      <c r="L29"/>
      <c r="M29"/>
      <c r="N29"/>
      <c r="O29"/>
      <c r="P29"/>
      <c r="Q29"/>
      <c r="R29"/>
      <c r="S29"/>
      <c r="T29"/>
      <c r="U29"/>
      <c r="V29"/>
      <c r="W29"/>
      <c r="X29"/>
      <c r="Y29"/>
      <c r="Z29"/>
      <c r="AA29" t="s">
        <v>859</v>
      </c>
      <c r="AB29"/>
      <c r="AC29"/>
      <c r="AD29"/>
      <c r="AE29"/>
      <c r="AF29"/>
      <c r="AG29" t="s">
        <v>860</v>
      </c>
      <c r="AH29"/>
      <c r="AI29"/>
      <c r="AJ29"/>
      <c r="AK29"/>
      <c r="AL29"/>
      <c r="AM29"/>
      <c r="AN29"/>
      <c r="AO29"/>
      <c r="AP29"/>
      <c r="AQ29"/>
      <c r="AR29"/>
      <c r="AS29"/>
      <c r="AT29"/>
      <c r="AU29"/>
      <c r="AV29"/>
      <c r="AW29"/>
      <c r="AX29"/>
      <c r="AY29" t="s">
        <v>859</v>
      </c>
      <c r="AZ29"/>
      <c r="BA29"/>
      <c r="BB29"/>
      <c r="BC29"/>
      <c r="BD29"/>
      <c r="BE29" t="s">
        <v>860</v>
      </c>
      <c r="BF29"/>
      <c r="BG29"/>
      <c r="BH29"/>
      <c r="BI29"/>
      <c r="BJ29"/>
      <c r="BK29"/>
      <c r="BL29"/>
      <c r="BM29"/>
      <c r="BN29"/>
      <c r="BO29"/>
      <c r="BP29"/>
      <c r="BQ29"/>
      <c r="BR29"/>
      <c r="BS29"/>
      <c r="BT29"/>
      <c r="BU29"/>
      <c r="BV29"/>
      <c r="BW29" t="s">
        <v>859</v>
      </c>
      <c r="BX29"/>
      <c r="BY29"/>
      <c r="BZ29"/>
      <c r="CA29"/>
      <c r="CB29"/>
      <c r="CC29" t="s">
        <v>860</v>
      </c>
      <c r="CD29"/>
      <c r="CE29"/>
      <c r="CF29"/>
      <c r="CG29"/>
      <c r="CH29"/>
      <c r="CI29"/>
      <c r="CJ29"/>
      <c r="CK29"/>
      <c r="CL29"/>
      <c r="CM29"/>
      <c r="CN29"/>
      <c r="CO29"/>
      <c r="CP29"/>
      <c r="CQ29"/>
      <c r="CR29"/>
      <c r="CS29"/>
      <c r="CT29"/>
      <c r="CU29" t="s">
        <v>859</v>
      </c>
      <c r="CV29"/>
      <c r="CW29"/>
      <c r="CX29"/>
      <c r="CY29"/>
      <c r="CZ29"/>
      <c r="DA29" t="s">
        <v>860</v>
      </c>
      <c r="DB29"/>
      <c r="DC29"/>
      <c r="DD29"/>
      <c r="DE29"/>
      <c r="DF29"/>
      <c r="DG29"/>
      <c r="DH29"/>
      <c r="DI29"/>
      <c r="DJ29"/>
      <c r="DK29"/>
      <c r="DL29"/>
      <c r="DM29"/>
      <c r="DN29"/>
      <c r="DO29"/>
      <c r="DP29"/>
      <c r="DQ29"/>
      <c r="DR29"/>
      <c r="DS29" t="s">
        <v>859</v>
      </c>
      <c r="DT29"/>
      <c r="DU29"/>
      <c r="DV29"/>
      <c r="DW29"/>
      <c r="DX29"/>
      <c r="DY29" t="s">
        <v>860</v>
      </c>
      <c r="DZ29"/>
      <c r="EA29"/>
      <c r="EB29"/>
      <c r="EC29"/>
      <c r="ED29"/>
    </row>
    <row r="30" spans="1:134" s="53" customFormat="1" ht="12.75">
      <c r="A30"/>
      <c r="B30"/>
      <c r="C30">
        <v>1</v>
      </c>
      <c r="D30"/>
      <c r="E30"/>
      <c r="F30"/>
      <c r="G30"/>
      <c r="H30"/>
      <c r="I30">
        <v>1</v>
      </c>
      <c r="J30"/>
      <c r="K30"/>
      <c r="L30"/>
      <c r="M30"/>
      <c r="N30"/>
      <c r="O30"/>
      <c r="P30"/>
      <c r="Q30"/>
      <c r="R30"/>
      <c r="S30"/>
      <c r="T30"/>
      <c r="U30"/>
      <c r="V30"/>
      <c r="W30"/>
      <c r="X30"/>
      <c r="Y30"/>
      <c r="Z30"/>
      <c r="AA30">
        <v>1</v>
      </c>
      <c r="AB30"/>
      <c r="AC30"/>
      <c r="AD30"/>
      <c r="AE30"/>
      <c r="AF30"/>
      <c r="AG30">
        <v>1</v>
      </c>
      <c r="AH30"/>
      <c r="AI30"/>
      <c r="AJ30"/>
      <c r="AK30"/>
      <c r="AL30"/>
      <c r="AM30"/>
      <c r="AN30"/>
      <c r="AO30"/>
      <c r="AP30"/>
      <c r="AQ30"/>
      <c r="AR30"/>
      <c r="AS30"/>
      <c r="AT30"/>
      <c r="AU30"/>
      <c r="AV30"/>
      <c r="AW30"/>
      <c r="AX30"/>
      <c r="AY30">
        <v>1</v>
      </c>
      <c r="AZ30"/>
      <c r="BA30"/>
      <c r="BB30"/>
      <c r="BC30"/>
      <c r="BD30"/>
      <c r="BE30">
        <v>1</v>
      </c>
      <c r="BF30"/>
      <c r="BG30"/>
      <c r="BH30"/>
      <c r="BI30"/>
      <c r="BJ30"/>
      <c r="BK30"/>
      <c r="BL30"/>
      <c r="BM30"/>
      <c r="BN30"/>
      <c r="BO30"/>
      <c r="BP30"/>
      <c r="BQ30"/>
      <c r="BR30"/>
      <c r="BS30"/>
      <c r="BT30"/>
      <c r="BU30"/>
      <c r="BV30"/>
      <c r="BW30">
        <v>1</v>
      </c>
      <c r="BX30"/>
      <c r="BY30"/>
      <c r="BZ30"/>
      <c r="CA30"/>
      <c r="CB30"/>
      <c r="CC30">
        <v>1</v>
      </c>
      <c r="CD30"/>
      <c r="CE30"/>
      <c r="CF30"/>
      <c r="CG30"/>
      <c r="CH30"/>
      <c r="CI30"/>
      <c r="CJ30"/>
      <c r="CK30"/>
      <c r="CL30"/>
      <c r="CM30"/>
      <c r="CN30"/>
      <c r="CO30"/>
      <c r="CP30"/>
      <c r="CQ30"/>
      <c r="CR30"/>
      <c r="CS30"/>
      <c r="CT30"/>
      <c r="CU30">
        <v>1</v>
      </c>
      <c r="CV30"/>
      <c r="CW30"/>
      <c r="CX30"/>
      <c r="CY30"/>
      <c r="CZ30"/>
      <c r="DA30">
        <v>1</v>
      </c>
      <c r="DB30"/>
      <c r="DC30"/>
      <c r="DD30"/>
      <c r="DE30"/>
      <c r="DF30"/>
      <c r="DG30"/>
      <c r="DH30"/>
      <c r="DI30"/>
      <c r="DJ30"/>
      <c r="DK30"/>
      <c r="DL30"/>
      <c r="DM30"/>
      <c r="DN30"/>
      <c r="DO30"/>
      <c r="DP30"/>
      <c r="DQ30"/>
      <c r="DR30"/>
      <c r="DS30">
        <v>1</v>
      </c>
      <c r="DT30"/>
      <c r="DU30"/>
      <c r="DV30"/>
      <c r="DW30"/>
      <c r="DX30"/>
      <c r="DY30">
        <v>1</v>
      </c>
      <c r="DZ30"/>
      <c r="EA30"/>
      <c r="EB30"/>
      <c r="EC30"/>
      <c r="ED30"/>
    </row>
    <row r="31" spans="1:134" s="53" customFormat="1" ht="12.75">
      <c r="A31"/>
      <c r="B31"/>
      <c r="C31" t="s">
        <v>863</v>
      </c>
      <c r="D31"/>
      <c r="E31"/>
      <c r="F31"/>
      <c r="G31"/>
      <c r="H31"/>
      <c r="I31" t="s">
        <v>864</v>
      </c>
      <c r="J31"/>
      <c r="K31"/>
      <c r="L31"/>
      <c r="M31"/>
      <c r="N31"/>
      <c r="O31"/>
      <c r="P31"/>
      <c r="Q31"/>
      <c r="R31"/>
      <c r="S31"/>
      <c r="T31"/>
      <c r="U31"/>
      <c r="V31"/>
      <c r="W31"/>
      <c r="X31"/>
      <c r="Y31"/>
      <c r="Z31"/>
      <c r="AA31" t="s">
        <v>863</v>
      </c>
      <c r="AB31"/>
      <c r="AC31"/>
      <c r="AD31"/>
      <c r="AE31"/>
      <c r="AF31"/>
      <c r="AG31" t="s">
        <v>864</v>
      </c>
      <c r="AH31"/>
      <c r="AI31"/>
      <c r="AJ31"/>
      <c r="AK31"/>
      <c r="AL31"/>
      <c r="AM31"/>
      <c r="AN31"/>
      <c r="AO31"/>
      <c r="AP31"/>
      <c r="AQ31"/>
      <c r="AR31"/>
      <c r="AS31"/>
      <c r="AT31"/>
      <c r="AU31"/>
      <c r="AV31"/>
      <c r="AW31"/>
      <c r="AX31"/>
      <c r="AY31" t="s">
        <v>863</v>
      </c>
      <c r="AZ31"/>
      <c r="BA31"/>
      <c r="BB31"/>
      <c r="BC31"/>
      <c r="BD31"/>
      <c r="BE31" t="s">
        <v>864</v>
      </c>
      <c r="BF31"/>
      <c r="BG31"/>
      <c r="BH31"/>
      <c r="BI31"/>
      <c r="BJ31"/>
      <c r="BK31"/>
      <c r="BL31"/>
      <c r="BM31"/>
      <c r="BN31"/>
      <c r="BO31"/>
      <c r="BP31"/>
      <c r="BQ31"/>
      <c r="BR31"/>
      <c r="BS31"/>
      <c r="BT31"/>
      <c r="BU31"/>
      <c r="BV31"/>
      <c r="BW31" t="s">
        <v>863</v>
      </c>
      <c r="BX31"/>
      <c r="BY31"/>
      <c r="BZ31"/>
      <c r="CA31"/>
      <c r="CB31"/>
      <c r="CC31" t="s">
        <v>864</v>
      </c>
      <c r="CD31"/>
      <c r="CE31"/>
      <c r="CF31"/>
      <c r="CG31"/>
      <c r="CH31"/>
      <c r="CI31"/>
      <c r="CJ31"/>
      <c r="CK31"/>
      <c r="CL31"/>
      <c r="CM31"/>
      <c r="CN31"/>
      <c r="CO31"/>
      <c r="CP31"/>
      <c r="CQ31"/>
      <c r="CR31"/>
      <c r="CS31"/>
      <c r="CT31"/>
      <c r="CU31" t="s">
        <v>863</v>
      </c>
      <c r="CV31"/>
      <c r="CW31"/>
      <c r="CX31"/>
      <c r="CY31"/>
      <c r="CZ31"/>
      <c r="DA31" t="s">
        <v>864</v>
      </c>
      <c r="DB31"/>
      <c r="DC31"/>
      <c r="DD31"/>
      <c r="DE31"/>
      <c r="DF31"/>
      <c r="DG31"/>
      <c r="DH31"/>
      <c r="DI31"/>
      <c r="DJ31"/>
      <c r="DK31"/>
      <c r="DL31"/>
      <c r="DM31"/>
      <c r="DN31"/>
      <c r="DO31"/>
      <c r="DP31"/>
      <c r="DQ31"/>
      <c r="DR31"/>
      <c r="DS31" t="s">
        <v>863</v>
      </c>
      <c r="DT31"/>
      <c r="DU31"/>
      <c r="DV31"/>
      <c r="DW31"/>
      <c r="DX31"/>
      <c r="DY31" t="s">
        <v>864</v>
      </c>
      <c r="DZ31"/>
      <c r="EA31"/>
      <c r="EB31"/>
      <c r="EC31"/>
      <c r="ED31"/>
    </row>
    <row r="32" spans="1:134" s="53" customFormat="1" ht="12.75">
      <c r="A32"/>
      <c r="B32"/>
      <c r="C32">
        <v>1</v>
      </c>
      <c r="D32"/>
      <c r="E32"/>
      <c r="F32" t="s">
        <v>58</v>
      </c>
      <c r="G32"/>
      <c r="H32"/>
      <c r="I32">
        <v>1</v>
      </c>
      <c r="J32"/>
      <c r="K32"/>
      <c r="L32" t="s">
        <v>58</v>
      </c>
      <c r="M32"/>
      <c r="N32"/>
      <c r="O32"/>
      <c r="P32"/>
      <c r="Q32"/>
      <c r="R32"/>
      <c r="S32"/>
      <c r="T32"/>
      <c r="U32"/>
      <c r="V32"/>
      <c r="W32"/>
      <c r="X32"/>
      <c r="Y32"/>
      <c r="Z32"/>
      <c r="AA32">
        <v>1</v>
      </c>
      <c r="AB32"/>
      <c r="AC32"/>
      <c r="AD32" t="s">
        <v>58</v>
      </c>
      <c r="AE32"/>
      <c r="AF32"/>
      <c r="AG32">
        <v>1</v>
      </c>
      <c r="AH32"/>
      <c r="AI32"/>
      <c r="AJ32" t="s">
        <v>58</v>
      </c>
      <c r="AK32"/>
      <c r="AL32"/>
      <c r="AM32"/>
      <c r="AN32"/>
      <c r="AO32"/>
      <c r="AP32"/>
      <c r="AQ32"/>
      <c r="AR32"/>
      <c r="AS32"/>
      <c r="AT32"/>
      <c r="AU32"/>
      <c r="AV32"/>
      <c r="AW32"/>
      <c r="AX32"/>
      <c r="AY32">
        <v>1</v>
      </c>
      <c r="AZ32"/>
      <c r="BA32"/>
      <c r="BB32" t="s">
        <v>58</v>
      </c>
      <c r="BC32"/>
      <c r="BD32"/>
      <c r="BE32">
        <v>1</v>
      </c>
      <c r="BF32"/>
      <c r="BG32"/>
      <c r="BH32" t="s">
        <v>58</v>
      </c>
      <c r="BI32"/>
      <c r="BJ32"/>
      <c r="BK32"/>
      <c r="BL32"/>
      <c r="BM32"/>
      <c r="BN32"/>
      <c r="BO32"/>
      <c r="BP32"/>
      <c r="BQ32"/>
      <c r="BR32"/>
      <c r="BS32"/>
      <c r="BT32"/>
      <c r="BU32"/>
      <c r="BV32"/>
      <c r="BW32">
        <v>1</v>
      </c>
      <c r="BX32"/>
      <c r="BY32"/>
      <c r="BZ32" t="s">
        <v>58</v>
      </c>
      <c r="CA32"/>
      <c r="CB32"/>
      <c r="CC32">
        <v>1</v>
      </c>
      <c r="CD32"/>
      <c r="CE32"/>
      <c r="CF32" t="s">
        <v>58</v>
      </c>
      <c r="CG32"/>
      <c r="CH32"/>
      <c r="CI32"/>
      <c r="CJ32"/>
      <c r="CK32"/>
      <c r="CL32"/>
      <c r="CM32"/>
      <c r="CN32"/>
      <c r="CO32"/>
      <c r="CP32"/>
      <c r="CQ32"/>
      <c r="CR32"/>
      <c r="CS32"/>
      <c r="CT32"/>
      <c r="CU32">
        <v>1</v>
      </c>
      <c r="CV32"/>
      <c r="CW32"/>
      <c r="CX32" t="s">
        <v>58</v>
      </c>
      <c r="CY32"/>
      <c r="CZ32"/>
      <c r="DA32">
        <v>1</v>
      </c>
      <c r="DB32"/>
      <c r="DC32"/>
      <c r="DD32" t="s">
        <v>58</v>
      </c>
      <c r="DE32"/>
      <c r="DF32"/>
      <c r="DG32"/>
      <c r="DH32"/>
      <c r="DI32"/>
      <c r="DJ32"/>
      <c r="DK32"/>
      <c r="DL32"/>
      <c r="DM32"/>
      <c r="DN32"/>
      <c r="DO32"/>
      <c r="DP32"/>
      <c r="DQ32"/>
      <c r="DR32"/>
      <c r="DS32">
        <v>1</v>
      </c>
      <c r="DT32"/>
      <c r="DU32"/>
      <c r="DV32" t="s">
        <v>58</v>
      </c>
      <c r="DW32"/>
      <c r="DX32"/>
      <c r="DY32">
        <v>1</v>
      </c>
      <c r="DZ32"/>
      <c r="EA32"/>
      <c r="EB32" t="s">
        <v>58</v>
      </c>
      <c r="EC32"/>
      <c r="ED32"/>
    </row>
    <row r="33" spans="1:134" s="53" customFormat="1" ht="12.75">
      <c r="A33"/>
      <c r="B33"/>
      <c r="C33" t="s">
        <v>143</v>
      </c>
      <c r="D33"/>
      <c r="E33"/>
      <c r="F33" t="s">
        <v>143</v>
      </c>
      <c r="G33"/>
      <c r="H33"/>
      <c r="I33" t="s">
        <v>143</v>
      </c>
      <c r="J33"/>
      <c r="K33"/>
      <c r="L33" t="s">
        <v>143</v>
      </c>
      <c r="M33"/>
      <c r="N33"/>
      <c r="O33"/>
      <c r="P33"/>
      <c r="Q33"/>
      <c r="R33"/>
      <c r="S33"/>
      <c r="T33"/>
      <c r="U33"/>
      <c r="V33"/>
      <c r="W33"/>
      <c r="X33"/>
      <c r="Y33"/>
      <c r="Z33"/>
      <c r="AA33" t="s">
        <v>143</v>
      </c>
      <c r="AB33"/>
      <c r="AC33"/>
      <c r="AD33" t="s">
        <v>143</v>
      </c>
      <c r="AE33"/>
      <c r="AF33"/>
      <c r="AG33" t="s">
        <v>143</v>
      </c>
      <c r="AH33"/>
      <c r="AI33"/>
      <c r="AJ33" t="s">
        <v>143</v>
      </c>
      <c r="AK33"/>
      <c r="AL33"/>
      <c r="AM33"/>
      <c r="AN33"/>
      <c r="AO33"/>
      <c r="AP33"/>
      <c r="AQ33"/>
      <c r="AR33"/>
      <c r="AS33"/>
      <c r="AT33"/>
      <c r="AU33"/>
      <c r="AV33"/>
      <c r="AW33"/>
      <c r="AX33"/>
      <c r="AY33" t="s">
        <v>143</v>
      </c>
      <c r="AZ33"/>
      <c r="BA33"/>
      <c r="BB33" t="s">
        <v>143</v>
      </c>
      <c r="BC33"/>
      <c r="BD33"/>
      <c r="BE33" t="s">
        <v>143</v>
      </c>
      <c r="BF33"/>
      <c r="BG33"/>
      <c r="BH33" t="s">
        <v>143</v>
      </c>
      <c r="BI33"/>
      <c r="BJ33"/>
      <c r="BK33"/>
      <c r="BL33"/>
      <c r="BM33"/>
      <c r="BN33"/>
      <c r="BO33"/>
      <c r="BP33"/>
      <c r="BQ33"/>
      <c r="BR33"/>
      <c r="BS33"/>
      <c r="BT33"/>
      <c r="BU33"/>
      <c r="BV33"/>
      <c r="BW33" t="s">
        <v>143</v>
      </c>
      <c r="BX33"/>
      <c r="BY33"/>
      <c r="BZ33" t="s">
        <v>143</v>
      </c>
      <c r="CA33"/>
      <c r="CB33"/>
      <c r="CC33" t="s">
        <v>143</v>
      </c>
      <c r="CD33"/>
      <c r="CE33"/>
      <c r="CF33" t="s">
        <v>143</v>
      </c>
      <c r="CG33"/>
      <c r="CH33"/>
      <c r="CI33"/>
      <c r="CJ33"/>
      <c r="CK33"/>
      <c r="CL33"/>
      <c r="CM33"/>
      <c r="CN33"/>
      <c r="CO33"/>
      <c r="CP33"/>
      <c r="CQ33"/>
      <c r="CR33"/>
      <c r="CS33"/>
      <c r="CT33"/>
      <c r="CU33" t="s">
        <v>143</v>
      </c>
      <c r="CV33"/>
      <c r="CW33"/>
      <c r="CX33" t="s">
        <v>143</v>
      </c>
      <c r="CY33"/>
      <c r="CZ33"/>
      <c r="DA33" t="s">
        <v>143</v>
      </c>
      <c r="DB33"/>
      <c r="DC33"/>
      <c r="DD33" t="s">
        <v>143</v>
      </c>
      <c r="DE33"/>
      <c r="DF33"/>
      <c r="DG33"/>
      <c r="DH33"/>
      <c r="DI33"/>
      <c r="DJ33"/>
      <c r="DK33"/>
      <c r="DL33"/>
      <c r="DM33"/>
      <c r="DN33"/>
      <c r="DO33"/>
      <c r="DP33"/>
      <c r="DQ33"/>
      <c r="DR33"/>
      <c r="DS33" t="s">
        <v>143</v>
      </c>
      <c r="DT33"/>
      <c r="DU33"/>
      <c r="DV33" t="s">
        <v>143</v>
      </c>
      <c r="DW33"/>
      <c r="DX33"/>
      <c r="DY33" t="s">
        <v>143</v>
      </c>
      <c r="DZ33"/>
      <c r="EA33"/>
      <c r="EB33" t="s">
        <v>143</v>
      </c>
      <c r="EC33"/>
      <c r="ED33"/>
    </row>
    <row r="34" spans="1:134" s="53" customFormat="1" ht="12.75">
      <c r="A34"/>
      <c r="B34"/>
      <c r="C34" s="119" t="s">
        <v>146</v>
      </c>
      <c r="D34" s="119" t="s">
        <v>145</v>
      </c>
      <c r="E34" s="119" t="s">
        <v>58</v>
      </c>
      <c r="F34" s="119" t="s">
        <v>146</v>
      </c>
      <c r="G34" s="119" t="s">
        <v>145</v>
      </c>
      <c r="H34" s="119" t="s">
        <v>58</v>
      </c>
      <c r="I34" s="119" t="s">
        <v>146</v>
      </c>
      <c r="J34" s="119" t="s">
        <v>145</v>
      </c>
      <c r="K34" s="119" t="s">
        <v>58</v>
      </c>
      <c r="L34" s="119" t="s">
        <v>146</v>
      </c>
      <c r="M34" s="119" t="s">
        <v>145</v>
      </c>
      <c r="N34" s="119" t="s">
        <v>58</v>
      </c>
      <c r="O34" s="119"/>
      <c r="P34" s="119"/>
      <c r="Q34" s="119"/>
      <c r="R34" s="119"/>
      <c r="S34" s="119"/>
      <c r="T34" s="119"/>
      <c r="U34" s="119"/>
      <c r="V34" s="119"/>
      <c r="W34" s="119"/>
      <c r="X34" s="119"/>
      <c r="Y34" s="119"/>
      <c r="Z34" s="119"/>
      <c r="AA34" s="119" t="s">
        <v>146</v>
      </c>
      <c r="AB34" s="119" t="s">
        <v>145</v>
      </c>
      <c r="AC34" s="119" t="s">
        <v>58</v>
      </c>
      <c r="AD34" s="119" t="s">
        <v>146</v>
      </c>
      <c r="AE34" s="119" t="s">
        <v>145</v>
      </c>
      <c r="AF34" s="119" t="s">
        <v>58</v>
      </c>
      <c r="AG34" s="119" t="s">
        <v>146</v>
      </c>
      <c r="AH34" s="119" t="s">
        <v>145</v>
      </c>
      <c r="AI34" s="119" t="s">
        <v>58</v>
      </c>
      <c r="AJ34" s="119" t="s">
        <v>146</v>
      </c>
      <c r="AK34" s="119" t="s">
        <v>145</v>
      </c>
      <c r="AL34" s="119" t="s">
        <v>58</v>
      </c>
      <c r="AM34" s="119"/>
      <c r="AN34" s="119"/>
      <c r="AO34" s="119"/>
      <c r="AP34" s="119"/>
      <c r="AQ34" s="119"/>
      <c r="AR34" s="119"/>
      <c r="AS34" s="119"/>
      <c r="AT34" s="119"/>
      <c r="AU34" s="119"/>
      <c r="AV34" s="119"/>
      <c r="AW34" s="119"/>
      <c r="AX34" s="119"/>
      <c r="AY34" s="119" t="s">
        <v>146</v>
      </c>
      <c r="AZ34" s="119" t="s">
        <v>145</v>
      </c>
      <c r="BA34" s="119" t="s">
        <v>58</v>
      </c>
      <c r="BB34" s="119" t="s">
        <v>146</v>
      </c>
      <c r="BC34" s="119" t="s">
        <v>145</v>
      </c>
      <c r="BD34" s="119" t="s">
        <v>58</v>
      </c>
      <c r="BE34" s="119" t="s">
        <v>146</v>
      </c>
      <c r="BF34" s="119" t="s">
        <v>145</v>
      </c>
      <c r="BG34" s="119" t="s">
        <v>58</v>
      </c>
      <c r="BH34" s="119" t="s">
        <v>146</v>
      </c>
      <c r="BI34" s="119" t="s">
        <v>145</v>
      </c>
      <c r="BJ34" s="119" t="s">
        <v>58</v>
      </c>
      <c r="BK34" s="119"/>
      <c r="BL34" s="119"/>
      <c r="BM34" s="119"/>
      <c r="BN34" s="119"/>
      <c r="BO34" s="119"/>
      <c r="BP34" s="119"/>
      <c r="BQ34" s="119"/>
      <c r="BR34" s="119"/>
      <c r="BS34" s="119"/>
      <c r="BT34" s="119"/>
      <c r="BU34" s="119"/>
      <c r="BV34" s="119"/>
      <c r="BW34" s="119" t="s">
        <v>146</v>
      </c>
      <c r="BX34" s="119" t="s">
        <v>145</v>
      </c>
      <c r="BY34" s="119" t="s">
        <v>58</v>
      </c>
      <c r="BZ34" s="119" t="s">
        <v>146</v>
      </c>
      <c r="CA34" s="119" t="s">
        <v>145</v>
      </c>
      <c r="CB34" s="119" t="s">
        <v>58</v>
      </c>
      <c r="CC34" s="119" t="s">
        <v>146</v>
      </c>
      <c r="CD34" s="119" t="s">
        <v>145</v>
      </c>
      <c r="CE34" s="119" t="s">
        <v>58</v>
      </c>
      <c r="CF34" s="119" t="s">
        <v>146</v>
      </c>
      <c r="CG34" s="119" t="s">
        <v>145</v>
      </c>
      <c r="CH34" s="119" t="s">
        <v>58</v>
      </c>
      <c r="CI34" s="119"/>
      <c r="CJ34" s="119"/>
      <c r="CK34" s="119"/>
      <c r="CL34" s="119"/>
      <c r="CM34" s="119"/>
      <c r="CN34" s="119"/>
      <c r="CO34" s="119"/>
      <c r="CP34" s="119"/>
      <c r="CQ34" s="119"/>
      <c r="CR34" s="119"/>
      <c r="CS34" s="119"/>
      <c r="CT34" s="119"/>
      <c r="CU34" s="119" t="s">
        <v>146</v>
      </c>
      <c r="CV34" s="119" t="s">
        <v>145</v>
      </c>
      <c r="CW34" s="119" t="s">
        <v>58</v>
      </c>
      <c r="CX34" s="119" t="s">
        <v>146</v>
      </c>
      <c r="CY34" s="119" t="s">
        <v>145</v>
      </c>
      <c r="CZ34" s="119" t="s">
        <v>58</v>
      </c>
      <c r="DA34" s="119" t="s">
        <v>146</v>
      </c>
      <c r="DB34" s="119" t="s">
        <v>145</v>
      </c>
      <c r="DC34" s="119" t="s">
        <v>58</v>
      </c>
      <c r="DD34" s="119" t="s">
        <v>146</v>
      </c>
      <c r="DE34" s="119" t="s">
        <v>145</v>
      </c>
      <c r="DF34" s="119" t="s">
        <v>58</v>
      </c>
      <c r="DG34" s="119"/>
      <c r="DH34" s="119"/>
      <c r="DI34" s="119"/>
      <c r="DJ34" s="119"/>
      <c r="DK34" s="119"/>
      <c r="DL34" s="119"/>
      <c r="DM34" s="119"/>
      <c r="DN34" s="119"/>
      <c r="DO34" s="119"/>
      <c r="DP34" s="119"/>
      <c r="DQ34" s="119"/>
      <c r="DR34" s="119"/>
      <c r="DS34" s="119" t="s">
        <v>146</v>
      </c>
      <c r="DT34" s="119" t="s">
        <v>145</v>
      </c>
      <c r="DU34" s="119" t="s">
        <v>58</v>
      </c>
      <c r="DV34" s="119" t="s">
        <v>146</v>
      </c>
      <c r="DW34" s="119" t="s">
        <v>145</v>
      </c>
      <c r="DX34" s="119" t="s">
        <v>58</v>
      </c>
      <c r="DY34" s="119" t="s">
        <v>146</v>
      </c>
      <c r="DZ34" s="119" t="s">
        <v>145</v>
      </c>
      <c r="EA34" s="119" t="s">
        <v>58</v>
      </c>
      <c r="EB34" s="119" t="s">
        <v>146</v>
      </c>
      <c r="EC34" s="119" t="s">
        <v>145</v>
      </c>
      <c r="ED34" s="119" t="s">
        <v>58</v>
      </c>
    </row>
    <row r="35" spans="1:134" s="53" customFormat="1" ht="12.75">
      <c r="A35"/>
      <c r="B35"/>
      <c r="C35" s="119" t="s">
        <v>157</v>
      </c>
      <c r="D35" s="119" t="s">
        <v>157</v>
      </c>
      <c r="E35" s="119" t="s">
        <v>157</v>
      </c>
      <c r="F35" s="119" t="s">
        <v>157</v>
      </c>
      <c r="G35" s="119" t="s">
        <v>157</v>
      </c>
      <c r="H35" s="119" t="s">
        <v>157</v>
      </c>
      <c r="I35" s="119" t="s">
        <v>157</v>
      </c>
      <c r="J35" s="119" t="s">
        <v>157</v>
      </c>
      <c r="K35" s="119" t="s">
        <v>157</v>
      </c>
      <c r="L35" s="119" t="s">
        <v>157</v>
      </c>
      <c r="M35" s="119" t="s">
        <v>157</v>
      </c>
      <c r="N35" s="119" t="s">
        <v>157</v>
      </c>
      <c r="O35" s="119"/>
      <c r="P35" s="119"/>
      <c r="Q35" s="119"/>
      <c r="R35" s="119"/>
      <c r="S35" s="119"/>
      <c r="T35" s="119"/>
      <c r="U35" s="119"/>
      <c r="V35" s="119"/>
      <c r="W35" s="119"/>
      <c r="X35" s="119"/>
      <c r="Y35" s="119"/>
      <c r="Z35" s="119"/>
      <c r="AA35" s="119" t="s">
        <v>157</v>
      </c>
      <c r="AB35" s="119" t="s">
        <v>157</v>
      </c>
      <c r="AC35" s="119" t="s">
        <v>157</v>
      </c>
      <c r="AD35" s="119" t="s">
        <v>157</v>
      </c>
      <c r="AE35" s="119" t="s">
        <v>157</v>
      </c>
      <c r="AF35" s="119" t="s">
        <v>157</v>
      </c>
      <c r="AG35" s="119" t="s">
        <v>157</v>
      </c>
      <c r="AH35" s="119" t="s">
        <v>157</v>
      </c>
      <c r="AI35" s="119" t="s">
        <v>157</v>
      </c>
      <c r="AJ35" s="119" t="s">
        <v>157</v>
      </c>
      <c r="AK35" s="119" t="s">
        <v>157</v>
      </c>
      <c r="AL35" s="119" t="s">
        <v>157</v>
      </c>
      <c r="AM35" s="119"/>
      <c r="AN35" s="119"/>
      <c r="AO35" s="119"/>
      <c r="AP35" s="119"/>
      <c r="AQ35" s="119"/>
      <c r="AR35" s="119"/>
      <c r="AS35" s="119"/>
      <c r="AT35" s="119"/>
      <c r="AU35" s="119"/>
      <c r="AV35" s="119"/>
      <c r="AW35" s="119"/>
      <c r="AX35" s="119"/>
      <c r="AY35" s="119" t="s">
        <v>157</v>
      </c>
      <c r="AZ35" s="119" t="s">
        <v>157</v>
      </c>
      <c r="BA35" s="119" t="s">
        <v>157</v>
      </c>
      <c r="BB35" s="119" t="s">
        <v>157</v>
      </c>
      <c r="BC35" s="119" t="s">
        <v>157</v>
      </c>
      <c r="BD35" s="119" t="s">
        <v>157</v>
      </c>
      <c r="BE35" s="119" t="s">
        <v>157</v>
      </c>
      <c r="BF35" s="119" t="s">
        <v>157</v>
      </c>
      <c r="BG35" s="119" t="s">
        <v>157</v>
      </c>
      <c r="BH35" s="119" t="s">
        <v>157</v>
      </c>
      <c r="BI35" s="119" t="s">
        <v>157</v>
      </c>
      <c r="BJ35" s="119" t="s">
        <v>157</v>
      </c>
      <c r="BK35" s="119"/>
      <c r="BL35" s="119"/>
      <c r="BM35" s="119"/>
      <c r="BN35" s="119"/>
      <c r="BO35" s="119"/>
      <c r="BP35" s="119"/>
      <c r="BQ35" s="119"/>
      <c r="BR35" s="119"/>
      <c r="BS35" s="119"/>
      <c r="BT35" s="119"/>
      <c r="BU35" s="119"/>
      <c r="BV35" s="119"/>
      <c r="BW35" s="119" t="s">
        <v>157</v>
      </c>
      <c r="BX35" s="119" t="s">
        <v>157</v>
      </c>
      <c r="BY35" s="119" t="s">
        <v>157</v>
      </c>
      <c r="BZ35" s="119" t="s">
        <v>157</v>
      </c>
      <c r="CA35" s="119" t="s">
        <v>157</v>
      </c>
      <c r="CB35" s="119" t="s">
        <v>157</v>
      </c>
      <c r="CC35" s="119" t="s">
        <v>157</v>
      </c>
      <c r="CD35" s="119" t="s">
        <v>157</v>
      </c>
      <c r="CE35" s="119" t="s">
        <v>157</v>
      </c>
      <c r="CF35" s="119" t="s">
        <v>157</v>
      </c>
      <c r="CG35" s="119" t="s">
        <v>157</v>
      </c>
      <c r="CH35" s="119" t="s">
        <v>157</v>
      </c>
      <c r="CI35" s="119"/>
      <c r="CJ35" s="119"/>
      <c r="CK35" s="119"/>
      <c r="CL35" s="119"/>
      <c r="CM35" s="119"/>
      <c r="CN35" s="119"/>
      <c r="CO35" s="119"/>
      <c r="CP35" s="119"/>
      <c r="CQ35" s="119"/>
      <c r="CR35" s="119"/>
      <c r="CS35" s="119"/>
      <c r="CT35" s="119"/>
      <c r="CU35" s="119" t="s">
        <v>157</v>
      </c>
      <c r="CV35" s="119" t="s">
        <v>157</v>
      </c>
      <c r="CW35" s="119" t="s">
        <v>157</v>
      </c>
      <c r="CX35" s="119" t="s">
        <v>157</v>
      </c>
      <c r="CY35" s="119" t="s">
        <v>157</v>
      </c>
      <c r="CZ35" s="119" t="s">
        <v>157</v>
      </c>
      <c r="DA35" s="119" t="s">
        <v>157</v>
      </c>
      <c r="DB35" s="119" t="s">
        <v>157</v>
      </c>
      <c r="DC35" s="119" t="s">
        <v>157</v>
      </c>
      <c r="DD35" s="119" t="s">
        <v>157</v>
      </c>
      <c r="DE35" s="119" t="s">
        <v>157</v>
      </c>
      <c r="DF35" s="119" t="s">
        <v>157</v>
      </c>
      <c r="DG35" s="119"/>
      <c r="DH35" s="119"/>
      <c r="DI35" s="119"/>
      <c r="DJ35" s="119"/>
      <c r="DK35" s="119"/>
      <c r="DL35" s="119"/>
      <c r="DM35" s="119"/>
      <c r="DN35" s="119"/>
      <c r="DO35" s="119"/>
      <c r="DP35" s="119"/>
      <c r="DQ35" s="119"/>
      <c r="DR35" s="119"/>
      <c r="DS35" s="119" t="s">
        <v>157</v>
      </c>
      <c r="DT35" s="119" t="s">
        <v>157</v>
      </c>
      <c r="DU35" s="119" t="s">
        <v>157</v>
      </c>
      <c r="DV35" s="119" t="s">
        <v>157</v>
      </c>
      <c r="DW35" s="119" t="s">
        <v>157</v>
      </c>
      <c r="DX35" s="119" t="s">
        <v>157</v>
      </c>
      <c r="DY35" s="119" t="s">
        <v>157</v>
      </c>
      <c r="DZ35" s="119" t="s">
        <v>157</v>
      </c>
      <c r="EA35" s="119" t="s">
        <v>157</v>
      </c>
      <c r="EB35" s="119" t="s">
        <v>157</v>
      </c>
      <c r="EC35" s="119" t="s">
        <v>157</v>
      </c>
      <c r="ED35" s="119" t="s">
        <v>157</v>
      </c>
    </row>
    <row r="36" spans="1:146" s="53" customFormat="1" ht="12.75">
      <c r="A36" t="s">
        <v>729</v>
      </c>
      <c r="B36" s="155" t="s">
        <v>32</v>
      </c>
      <c r="C36" t="s">
        <v>206</v>
      </c>
      <c r="D36" t="s">
        <v>206</v>
      </c>
      <c r="E36" t="s">
        <v>206</v>
      </c>
      <c r="F36" t="s">
        <v>206</v>
      </c>
      <c r="G36" t="s">
        <v>206</v>
      </c>
      <c r="H36" t="s">
        <v>206</v>
      </c>
      <c r="I36" t="s">
        <v>206</v>
      </c>
      <c r="J36" t="s">
        <v>206</v>
      </c>
      <c r="K36" t="s">
        <v>206</v>
      </c>
      <c r="L36" t="s">
        <v>206</v>
      </c>
      <c r="M36" t="s">
        <v>206</v>
      </c>
      <c r="N36" t="s">
        <v>206</v>
      </c>
      <c r="O36" t="s">
        <v>206</v>
      </c>
      <c r="P36" t="s">
        <v>206</v>
      </c>
      <c r="Q36" t="s">
        <v>206</v>
      </c>
      <c r="R36" t="s">
        <v>206</v>
      </c>
      <c r="S36" t="s">
        <v>206</v>
      </c>
      <c r="T36" t="s">
        <v>206</v>
      </c>
      <c r="U36" t="s">
        <v>206</v>
      </c>
      <c r="V36" t="s">
        <v>206</v>
      </c>
      <c r="W36" t="s">
        <v>206</v>
      </c>
      <c r="X36" t="s">
        <v>206</v>
      </c>
      <c r="Y36" t="s">
        <v>206</v>
      </c>
      <c r="Z36" t="s">
        <v>206</v>
      </c>
      <c r="AA36" t="s">
        <v>206</v>
      </c>
      <c r="AB36" t="s">
        <v>206</v>
      </c>
      <c r="AC36" t="s">
        <v>206</v>
      </c>
      <c r="AD36" t="s">
        <v>206</v>
      </c>
      <c r="AE36" t="s">
        <v>206</v>
      </c>
      <c r="AF36" t="s">
        <v>206</v>
      </c>
      <c r="AG36" t="s">
        <v>206</v>
      </c>
      <c r="AH36" t="s">
        <v>206</v>
      </c>
      <c r="AI36" t="s">
        <v>206</v>
      </c>
      <c r="AJ36" t="s">
        <v>206</v>
      </c>
      <c r="AK36" t="s">
        <v>206</v>
      </c>
      <c r="AL36" t="s">
        <v>206</v>
      </c>
      <c r="AM36" t="s">
        <v>206</v>
      </c>
      <c r="AN36" t="s">
        <v>206</v>
      </c>
      <c r="AO36" t="s">
        <v>206</v>
      </c>
      <c r="AP36" t="s">
        <v>206</v>
      </c>
      <c r="AQ36" t="s">
        <v>206</v>
      </c>
      <c r="AR36" t="s">
        <v>206</v>
      </c>
      <c r="AS36" t="s">
        <v>206</v>
      </c>
      <c r="AT36" t="s">
        <v>206</v>
      </c>
      <c r="AU36" t="s">
        <v>206</v>
      </c>
      <c r="AV36" t="s">
        <v>206</v>
      </c>
      <c r="AW36" t="s">
        <v>206</v>
      </c>
      <c r="AX36" t="s">
        <v>206</v>
      </c>
      <c r="AY36" t="s">
        <v>206</v>
      </c>
      <c r="AZ36" t="s">
        <v>206</v>
      </c>
      <c r="BA36" t="s">
        <v>206</v>
      </c>
      <c r="BB36" t="s">
        <v>206</v>
      </c>
      <c r="BC36" t="s">
        <v>206</v>
      </c>
      <c r="BD36" t="s">
        <v>206</v>
      </c>
      <c r="BE36" t="s">
        <v>206</v>
      </c>
      <c r="BF36" t="s">
        <v>206</v>
      </c>
      <c r="BG36" t="s">
        <v>206</v>
      </c>
      <c r="BH36" t="s">
        <v>206</v>
      </c>
      <c r="BI36" t="s">
        <v>206</v>
      </c>
      <c r="BJ36" t="s">
        <v>206</v>
      </c>
      <c r="BK36" t="s">
        <v>206</v>
      </c>
      <c r="BL36" t="s">
        <v>206</v>
      </c>
      <c r="BM36" t="s">
        <v>206</v>
      </c>
      <c r="BN36" t="s">
        <v>206</v>
      </c>
      <c r="BO36" t="s">
        <v>206</v>
      </c>
      <c r="BP36" t="s">
        <v>206</v>
      </c>
      <c r="BQ36" t="s">
        <v>206</v>
      </c>
      <c r="BR36" t="s">
        <v>206</v>
      </c>
      <c r="BS36" t="s">
        <v>206</v>
      </c>
      <c r="BT36" t="s">
        <v>206</v>
      </c>
      <c r="BU36" t="s">
        <v>206</v>
      </c>
      <c r="BV36" t="s">
        <v>206</v>
      </c>
      <c r="BW36" t="s">
        <v>206</v>
      </c>
      <c r="BX36" t="s">
        <v>206</v>
      </c>
      <c r="BY36" t="s">
        <v>206</v>
      </c>
      <c r="BZ36" t="s">
        <v>206</v>
      </c>
      <c r="CA36" t="s">
        <v>206</v>
      </c>
      <c r="CB36" t="s">
        <v>206</v>
      </c>
      <c r="CC36" t="s">
        <v>206</v>
      </c>
      <c r="CD36" t="s">
        <v>206</v>
      </c>
      <c r="CE36" t="s">
        <v>206</v>
      </c>
      <c r="CF36" t="s">
        <v>206</v>
      </c>
      <c r="CG36" t="s">
        <v>206</v>
      </c>
      <c r="CH36" t="s">
        <v>206</v>
      </c>
      <c r="CI36" t="s">
        <v>206</v>
      </c>
      <c r="CJ36" t="s">
        <v>206</v>
      </c>
      <c r="CK36" t="s">
        <v>206</v>
      </c>
      <c r="CL36" t="s">
        <v>206</v>
      </c>
      <c r="CM36" t="s">
        <v>206</v>
      </c>
      <c r="CN36" t="s">
        <v>206</v>
      </c>
      <c r="CO36" t="s">
        <v>206</v>
      </c>
      <c r="CP36" t="s">
        <v>206</v>
      </c>
      <c r="CQ36" t="s">
        <v>206</v>
      </c>
      <c r="CR36" t="s">
        <v>206</v>
      </c>
      <c r="CS36" t="s">
        <v>206</v>
      </c>
      <c r="CT36" t="s">
        <v>206</v>
      </c>
      <c r="CU36" t="s">
        <v>206</v>
      </c>
      <c r="CV36" t="s">
        <v>206</v>
      </c>
      <c r="CW36" t="s">
        <v>206</v>
      </c>
      <c r="CX36" t="s">
        <v>206</v>
      </c>
      <c r="CY36" t="s">
        <v>206</v>
      </c>
      <c r="CZ36" t="s">
        <v>206</v>
      </c>
      <c r="DA36" t="s">
        <v>206</v>
      </c>
      <c r="DB36" t="s">
        <v>206</v>
      </c>
      <c r="DC36" t="s">
        <v>206</v>
      </c>
      <c r="DD36" t="s">
        <v>206</v>
      </c>
      <c r="DE36" t="s">
        <v>206</v>
      </c>
      <c r="DF36" t="s">
        <v>206</v>
      </c>
      <c r="DG36" t="s">
        <v>206</v>
      </c>
      <c r="DH36" t="s">
        <v>206</v>
      </c>
      <c r="DI36" t="s">
        <v>206</v>
      </c>
      <c r="DJ36" t="s">
        <v>206</v>
      </c>
      <c r="DK36" t="s">
        <v>206</v>
      </c>
      <c r="DL36" t="s">
        <v>206</v>
      </c>
      <c r="DM36" t="s">
        <v>206</v>
      </c>
      <c r="DN36" t="s">
        <v>206</v>
      </c>
      <c r="DO36" t="s">
        <v>206</v>
      </c>
      <c r="DP36" t="s">
        <v>206</v>
      </c>
      <c r="DQ36" t="s">
        <v>206</v>
      </c>
      <c r="DR36" t="s">
        <v>206</v>
      </c>
      <c r="DS36" t="s">
        <v>206</v>
      </c>
      <c r="DT36" t="s">
        <v>206</v>
      </c>
      <c r="DU36" t="s">
        <v>206</v>
      </c>
      <c r="DV36" t="s">
        <v>206</v>
      </c>
      <c r="DW36" t="s">
        <v>206</v>
      </c>
      <c r="DX36" t="s">
        <v>206</v>
      </c>
      <c r="DY36" t="s">
        <v>206</v>
      </c>
      <c r="DZ36" t="s">
        <v>206</v>
      </c>
      <c r="EA36" t="s">
        <v>206</v>
      </c>
      <c r="EB36" t="s">
        <v>206</v>
      </c>
      <c r="EC36" t="s">
        <v>206</v>
      </c>
      <c r="ED36" t="s">
        <v>206</v>
      </c>
      <c r="EE36" t="s">
        <v>206</v>
      </c>
      <c r="EF36" t="s">
        <v>206</v>
      </c>
      <c r="EG36" t="s">
        <v>206</v>
      </c>
      <c r="EH36" t="s">
        <v>206</v>
      </c>
      <c r="EI36" t="s">
        <v>206</v>
      </c>
      <c r="EJ36" t="s">
        <v>206</v>
      </c>
      <c r="EK36" t="s">
        <v>206</v>
      </c>
      <c r="EL36" t="s">
        <v>206</v>
      </c>
      <c r="EM36" t="s">
        <v>206</v>
      </c>
      <c r="EN36" t="s">
        <v>206</v>
      </c>
      <c r="EO36" t="s">
        <v>206</v>
      </c>
      <c r="EP36" t="s">
        <v>206</v>
      </c>
    </row>
    <row r="37" spans="1:146" s="53" customFormat="1" ht="12.75">
      <c r="A37"/>
      <c r="B37" s="155" t="s">
        <v>83</v>
      </c>
      <c r="C37" t="s">
        <v>206</v>
      </c>
      <c r="D37" t="s">
        <v>206</v>
      </c>
      <c r="E37" t="s">
        <v>206</v>
      </c>
      <c r="F37" t="s">
        <v>206</v>
      </c>
      <c r="G37" t="s">
        <v>206</v>
      </c>
      <c r="H37" t="s">
        <v>206</v>
      </c>
      <c r="I37" t="s">
        <v>206</v>
      </c>
      <c r="J37" t="s">
        <v>206</v>
      </c>
      <c r="K37" t="s">
        <v>206</v>
      </c>
      <c r="L37" t="s">
        <v>206</v>
      </c>
      <c r="M37" t="s">
        <v>206</v>
      </c>
      <c r="N37" t="s">
        <v>206</v>
      </c>
      <c r="O37" t="s">
        <v>206</v>
      </c>
      <c r="P37" t="s">
        <v>206</v>
      </c>
      <c r="Q37" t="s">
        <v>206</v>
      </c>
      <c r="R37" t="s">
        <v>206</v>
      </c>
      <c r="S37" t="s">
        <v>206</v>
      </c>
      <c r="T37" t="s">
        <v>206</v>
      </c>
      <c r="U37" t="s">
        <v>206</v>
      </c>
      <c r="V37" t="s">
        <v>206</v>
      </c>
      <c r="W37" t="s">
        <v>206</v>
      </c>
      <c r="X37" t="s">
        <v>206</v>
      </c>
      <c r="Y37" t="s">
        <v>206</v>
      </c>
      <c r="Z37" t="s">
        <v>206</v>
      </c>
      <c r="AA37" t="s">
        <v>206</v>
      </c>
      <c r="AB37" t="s">
        <v>206</v>
      </c>
      <c r="AC37" t="s">
        <v>206</v>
      </c>
      <c r="AD37" t="s">
        <v>206</v>
      </c>
      <c r="AE37" t="s">
        <v>206</v>
      </c>
      <c r="AF37" t="s">
        <v>206</v>
      </c>
      <c r="AG37" t="s">
        <v>206</v>
      </c>
      <c r="AH37" t="s">
        <v>206</v>
      </c>
      <c r="AI37" t="s">
        <v>206</v>
      </c>
      <c r="AJ37" t="s">
        <v>206</v>
      </c>
      <c r="AK37" t="s">
        <v>206</v>
      </c>
      <c r="AL37" t="s">
        <v>206</v>
      </c>
      <c r="AM37" t="s">
        <v>206</v>
      </c>
      <c r="AN37" t="s">
        <v>206</v>
      </c>
      <c r="AO37" t="s">
        <v>206</v>
      </c>
      <c r="AP37" t="s">
        <v>206</v>
      </c>
      <c r="AQ37" t="s">
        <v>206</v>
      </c>
      <c r="AR37" t="s">
        <v>206</v>
      </c>
      <c r="AS37" t="s">
        <v>206</v>
      </c>
      <c r="AT37" t="s">
        <v>206</v>
      </c>
      <c r="AU37" t="s">
        <v>206</v>
      </c>
      <c r="AV37" t="s">
        <v>206</v>
      </c>
      <c r="AW37" t="s">
        <v>206</v>
      </c>
      <c r="AX37" t="s">
        <v>206</v>
      </c>
      <c r="AY37" t="s">
        <v>206</v>
      </c>
      <c r="AZ37" t="s">
        <v>206</v>
      </c>
      <c r="BA37" t="s">
        <v>206</v>
      </c>
      <c r="BB37" t="s">
        <v>206</v>
      </c>
      <c r="BC37" t="s">
        <v>206</v>
      </c>
      <c r="BD37" t="s">
        <v>206</v>
      </c>
      <c r="BE37" t="s">
        <v>206</v>
      </c>
      <c r="BF37" t="s">
        <v>206</v>
      </c>
      <c r="BG37" t="s">
        <v>206</v>
      </c>
      <c r="BH37" t="s">
        <v>206</v>
      </c>
      <c r="BI37" t="s">
        <v>206</v>
      </c>
      <c r="BJ37" t="s">
        <v>206</v>
      </c>
      <c r="BK37" t="s">
        <v>206</v>
      </c>
      <c r="BL37" t="s">
        <v>206</v>
      </c>
      <c r="BM37" t="s">
        <v>206</v>
      </c>
      <c r="BN37" t="s">
        <v>206</v>
      </c>
      <c r="BO37" t="s">
        <v>206</v>
      </c>
      <c r="BP37" t="s">
        <v>206</v>
      </c>
      <c r="BQ37" t="s">
        <v>206</v>
      </c>
      <c r="BR37" t="s">
        <v>206</v>
      </c>
      <c r="BS37" t="s">
        <v>206</v>
      </c>
      <c r="BT37" t="s">
        <v>206</v>
      </c>
      <c r="BU37" t="s">
        <v>206</v>
      </c>
      <c r="BV37" t="s">
        <v>206</v>
      </c>
      <c r="BW37" t="s">
        <v>206</v>
      </c>
      <c r="BX37" t="s">
        <v>206</v>
      </c>
      <c r="BY37" t="s">
        <v>206</v>
      </c>
      <c r="BZ37" t="s">
        <v>206</v>
      </c>
      <c r="CA37" t="s">
        <v>206</v>
      </c>
      <c r="CB37" t="s">
        <v>206</v>
      </c>
      <c r="CC37" t="s">
        <v>206</v>
      </c>
      <c r="CD37" t="s">
        <v>206</v>
      </c>
      <c r="CE37" t="s">
        <v>206</v>
      </c>
      <c r="CF37" t="s">
        <v>206</v>
      </c>
      <c r="CG37" t="s">
        <v>206</v>
      </c>
      <c r="CH37" t="s">
        <v>206</v>
      </c>
      <c r="CI37" t="s">
        <v>206</v>
      </c>
      <c r="CJ37" t="s">
        <v>206</v>
      </c>
      <c r="CK37" t="s">
        <v>206</v>
      </c>
      <c r="CL37" t="s">
        <v>206</v>
      </c>
      <c r="CM37" t="s">
        <v>206</v>
      </c>
      <c r="CN37" t="s">
        <v>206</v>
      </c>
      <c r="CO37" t="s">
        <v>206</v>
      </c>
      <c r="CP37" t="s">
        <v>206</v>
      </c>
      <c r="CQ37" t="s">
        <v>206</v>
      </c>
      <c r="CR37" t="s">
        <v>206</v>
      </c>
      <c r="CS37" t="s">
        <v>206</v>
      </c>
      <c r="CT37" t="s">
        <v>206</v>
      </c>
      <c r="CU37" t="s">
        <v>206</v>
      </c>
      <c r="CV37" t="s">
        <v>206</v>
      </c>
      <c r="CW37" t="s">
        <v>206</v>
      </c>
      <c r="CX37" t="s">
        <v>206</v>
      </c>
      <c r="CY37" t="s">
        <v>206</v>
      </c>
      <c r="CZ37" t="s">
        <v>206</v>
      </c>
      <c r="DA37" t="s">
        <v>206</v>
      </c>
      <c r="DB37" t="s">
        <v>206</v>
      </c>
      <c r="DC37" t="s">
        <v>206</v>
      </c>
      <c r="DD37" t="s">
        <v>206</v>
      </c>
      <c r="DE37" t="s">
        <v>206</v>
      </c>
      <c r="DF37" t="s">
        <v>206</v>
      </c>
      <c r="DG37" t="s">
        <v>206</v>
      </c>
      <c r="DH37" t="s">
        <v>206</v>
      </c>
      <c r="DI37" t="s">
        <v>206</v>
      </c>
      <c r="DJ37" t="s">
        <v>206</v>
      </c>
      <c r="DK37" t="s">
        <v>206</v>
      </c>
      <c r="DL37" t="s">
        <v>206</v>
      </c>
      <c r="DM37" t="s">
        <v>206</v>
      </c>
      <c r="DN37" t="s">
        <v>206</v>
      </c>
      <c r="DO37" t="s">
        <v>206</v>
      </c>
      <c r="DP37" t="s">
        <v>206</v>
      </c>
      <c r="DQ37" t="s">
        <v>206</v>
      </c>
      <c r="DR37" t="s">
        <v>206</v>
      </c>
      <c r="DS37" t="s">
        <v>206</v>
      </c>
      <c r="DT37" t="s">
        <v>206</v>
      </c>
      <c r="DU37" t="s">
        <v>206</v>
      </c>
      <c r="DV37" t="s">
        <v>206</v>
      </c>
      <c r="DW37" t="s">
        <v>206</v>
      </c>
      <c r="DX37" t="s">
        <v>206</v>
      </c>
      <c r="DY37" t="s">
        <v>206</v>
      </c>
      <c r="DZ37" t="s">
        <v>206</v>
      </c>
      <c r="EA37" t="s">
        <v>206</v>
      </c>
      <c r="EB37" t="s">
        <v>206</v>
      </c>
      <c r="EC37" t="s">
        <v>206</v>
      </c>
      <c r="ED37" t="s">
        <v>206</v>
      </c>
      <c r="EE37" t="s">
        <v>206</v>
      </c>
      <c r="EF37" t="s">
        <v>206</v>
      </c>
      <c r="EG37" t="s">
        <v>206</v>
      </c>
      <c r="EH37" t="s">
        <v>206</v>
      </c>
      <c r="EI37" t="s">
        <v>206</v>
      </c>
      <c r="EJ37" t="s">
        <v>206</v>
      </c>
      <c r="EK37" t="s">
        <v>206</v>
      </c>
      <c r="EL37" t="s">
        <v>206</v>
      </c>
      <c r="EM37" t="s">
        <v>206</v>
      </c>
      <c r="EN37" t="s">
        <v>206</v>
      </c>
      <c r="EO37" t="s">
        <v>206</v>
      </c>
      <c r="EP37" t="s">
        <v>206</v>
      </c>
    </row>
    <row r="38" spans="1:146" s="53" customFormat="1" ht="12.75">
      <c r="A38"/>
      <c r="B38" s="155" t="s">
        <v>33</v>
      </c>
      <c r="C38" t="s">
        <v>206</v>
      </c>
      <c r="D38" t="s">
        <v>206</v>
      </c>
      <c r="E38" t="s">
        <v>206</v>
      </c>
      <c r="F38" t="s">
        <v>206</v>
      </c>
      <c r="G38" t="s">
        <v>206</v>
      </c>
      <c r="H38" t="s">
        <v>206</v>
      </c>
      <c r="I38" t="s">
        <v>206</v>
      </c>
      <c r="J38" t="s">
        <v>206</v>
      </c>
      <c r="K38" t="s">
        <v>206</v>
      </c>
      <c r="L38" t="s">
        <v>206</v>
      </c>
      <c r="M38" t="s">
        <v>206</v>
      </c>
      <c r="N38" t="s">
        <v>206</v>
      </c>
      <c r="O38" t="s">
        <v>206</v>
      </c>
      <c r="P38" t="s">
        <v>206</v>
      </c>
      <c r="Q38" t="s">
        <v>206</v>
      </c>
      <c r="R38" t="s">
        <v>206</v>
      </c>
      <c r="S38" t="s">
        <v>206</v>
      </c>
      <c r="T38" t="s">
        <v>206</v>
      </c>
      <c r="U38" t="s">
        <v>206</v>
      </c>
      <c r="V38" t="s">
        <v>206</v>
      </c>
      <c r="W38" t="s">
        <v>206</v>
      </c>
      <c r="X38" t="s">
        <v>206</v>
      </c>
      <c r="Y38" t="s">
        <v>206</v>
      </c>
      <c r="Z38" t="s">
        <v>206</v>
      </c>
      <c r="AA38" t="s">
        <v>206</v>
      </c>
      <c r="AB38" t="s">
        <v>206</v>
      </c>
      <c r="AC38" t="s">
        <v>206</v>
      </c>
      <c r="AD38" t="s">
        <v>206</v>
      </c>
      <c r="AE38" t="s">
        <v>206</v>
      </c>
      <c r="AF38" t="s">
        <v>206</v>
      </c>
      <c r="AG38" t="s">
        <v>206</v>
      </c>
      <c r="AH38" t="s">
        <v>206</v>
      </c>
      <c r="AI38" t="s">
        <v>206</v>
      </c>
      <c r="AJ38" t="s">
        <v>206</v>
      </c>
      <c r="AK38" t="s">
        <v>206</v>
      </c>
      <c r="AL38" t="s">
        <v>206</v>
      </c>
      <c r="AM38" t="s">
        <v>206</v>
      </c>
      <c r="AN38" t="s">
        <v>206</v>
      </c>
      <c r="AO38" t="s">
        <v>206</v>
      </c>
      <c r="AP38" t="s">
        <v>206</v>
      </c>
      <c r="AQ38" t="s">
        <v>206</v>
      </c>
      <c r="AR38" t="s">
        <v>206</v>
      </c>
      <c r="AS38" t="s">
        <v>206</v>
      </c>
      <c r="AT38" t="s">
        <v>206</v>
      </c>
      <c r="AU38" t="s">
        <v>206</v>
      </c>
      <c r="AV38" t="s">
        <v>206</v>
      </c>
      <c r="AW38" t="s">
        <v>206</v>
      </c>
      <c r="AX38" t="s">
        <v>206</v>
      </c>
      <c r="AY38" t="s">
        <v>206</v>
      </c>
      <c r="AZ38" t="s">
        <v>206</v>
      </c>
      <c r="BA38" t="s">
        <v>206</v>
      </c>
      <c r="BB38" t="s">
        <v>206</v>
      </c>
      <c r="BC38" t="s">
        <v>206</v>
      </c>
      <c r="BD38" t="s">
        <v>206</v>
      </c>
      <c r="BE38" t="s">
        <v>206</v>
      </c>
      <c r="BF38" t="s">
        <v>206</v>
      </c>
      <c r="BG38" t="s">
        <v>206</v>
      </c>
      <c r="BH38" t="s">
        <v>206</v>
      </c>
      <c r="BI38" t="s">
        <v>206</v>
      </c>
      <c r="BJ38" t="s">
        <v>206</v>
      </c>
      <c r="BK38" t="s">
        <v>206</v>
      </c>
      <c r="BL38" t="s">
        <v>206</v>
      </c>
      <c r="BM38" t="s">
        <v>206</v>
      </c>
      <c r="BN38" t="s">
        <v>206</v>
      </c>
      <c r="BO38" t="s">
        <v>206</v>
      </c>
      <c r="BP38" t="s">
        <v>206</v>
      </c>
      <c r="BQ38" t="s">
        <v>206</v>
      </c>
      <c r="BR38" t="s">
        <v>206</v>
      </c>
      <c r="BS38" t="s">
        <v>206</v>
      </c>
      <c r="BT38" t="s">
        <v>206</v>
      </c>
      <c r="BU38" t="s">
        <v>206</v>
      </c>
      <c r="BV38" t="s">
        <v>206</v>
      </c>
      <c r="BW38" t="s">
        <v>206</v>
      </c>
      <c r="BX38" t="s">
        <v>206</v>
      </c>
      <c r="BY38" t="s">
        <v>206</v>
      </c>
      <c r="BZ38" t="s">
        <v>206</v>
      </c>
      <c r="CA38" t="s">
        <v>206</v>
      </c>
      <c r="CB38" t="s">
        <v>206</v>
      </c>
      <c r="CC38" t="s">
        <v>206</v>
      </c>
      <c r="CD38" t="s">
        <v>206</v>
      </c>
      <c r="CE38" t="s">
        <v>206</v>
      </c>
      <c r="CF38" t="s">
        <v>206</v>
      </c>
      <c r="CG38" t="s">
        <v>206</v>
      </c>
      <c r="CH38" t="s">
        <v>206</v>
      </c>
      <c r="CI38" t="s">
        <v>206</v>
      </c>
      <c r="CJ38" t="s">
        <v>206</v>
      </c>
      <c r="CK38" t="s">
        <v>206</v>
      </c>
      <c r="CL38" t="s">
        <v>206</v>
      </c>
      <c r="CM38" t="s">
        <v>206</v>
      </c>
      <c r="CN38" t="s">
        <v>206</v>
      </c>
      <c r="CO38" t="s">
        <v>206</v>
      </c>
      <c r="CP38" t="s">
        <v>206</v>
      </c>
      <c r="CQ38" t="s">
        <v>206</v>
      </c>
      <c r="CR38" t="s">
        <v>206</v>
      </c>
      <c r="CS38" t="s">
        <v>206</v>
      </c>
      <c r="CT38" t="s">
        <v>206</v>
      </c>
      <c r="CU38" t="s">
        <v>206</v>
      </c>
      <c r="CV38" t="s">
        <v>206</v>
      </c>
      <c r="CW38" t="s">
        <v>206</v>
      </c>
      <c r="CX38" t="s">
        <v>206</v>
      </c>
      <c r="CY38" t="s">
        <v>206</v>
      </c>
      <c r="CZ38" t="s">
        <v>206</v>
      </c>
      <c r="DA38" t="s">
        <v>206</v>
      </c>
      <c r="DB38" t="s">
        <v>206</v>
      </c>
      <c r="DC38" t="s">
        <v>206</v>
      </c>
      <c r="DD38" t="s">
        <v>206</v>
      </c>
      <c r="DE38" t="s">
        <v>206</v>
      </c>
      <c r="DF38" t="s">
        <v>206</v>
      </c>
      <c r="DG38" t="s">
        <v>206</v>
      </c>
      <c r="DH38" t="s">
        <v>206</v>
      </c>
      <c r="DI38" t="s">
        <v>206</v>
      </c>
      <c r="DJ38" t="s">
        <v>206</v>
      </c>
      <c r="DK38" t="s">
        <v>206</v>
      </c>
      <c r="DL38" t="s">
        <v>206</v>
      </c>
      <c r="DM38" t="s">
        <v>206</v>
      </c>
      <c r="DN38" t="s">
        <v>206</v>
      </c>
      <c r="DO38" t="s">
        <v>206</v>
      </c>
      <c r="DP38" t="s">
        <v>206</v>
      </c>
      <c r="DQ38" t="s">
        <v>206</v>
      </c>
      <c r="DR38" t="s">
        <v>206</v>
      </c>
      <c r="DS38" t="s">
        <v>206</v>
      </c>
      <c r="DT38" t="s">
        <v>206</v>
      </c>
      <c r="DU38" t="s">
        <v>206</v>
      </c>
      <c r="DV38" t="s">
        <v>206</v>
      </c>
      <c r="DW38" t="s">
        <v>206</v>
      </c>
      <c r="DX38" t="s">
        <v>206</v>
      </c>
      <c r="DY38" t="s">
        <v>206</v>
      </c>
      <c r="DZ38" t="s">
        <v>206</v>
      </c>
      <c r="EA38" t="s">
        <v>206</v>
      </c>
      <c r="EB38" t="s">
        <v>206</v>
      </c>
      <c r="EC38" t="s">
        <v>206</v>
      </c>
      <c r="ED38" t="s">
        <v>206</v>
      </c>
      <c r="EE38" t="s">
        <v>206</v>
      </c>
      <c r="EF38" t="s">
        <v>206</v>
      </c>
      <c r="EG38" t="s">
        <v>206</v>
      </c>
      <c r="EH38" t="s">
        <v>206</v>
      </c>
      <c r="EI38" t="s">
        <v>206</v>
      </c>
      <c r="EJ38" t="s">
        <v>206</v>
      </c>
      <c r="EK38" t="s">
        <v>206</v>
      </c>
      <c r="EL38" t="s">
        <v>206</v>
      </c>
      <c r="EM38" t="s">
        <v>206</v>
      </c>
      <c r="EN38" t="s">
        <v>206</v>
      </c>
      <c r="EO38" t="s">
        <v>206</v>
      </c>
      <c r="EP38" t="s">
        <v>206</v>
      </c>
    </row>
    <row r="39" spans="1:146" s="53" customFormat="1" ht="12.75">
      <c r="A39"/>
      <c r="B39" s="155" t="s">
        <v>111</v>
      </c>
      <c r="C39" t="s">
        <v>206</v>
      </c>
      <c r="D39" t="s">
        <v>206</v>
      </c>
      <c r="E39" t="s">
        <v>206</v>
      </c>
      <c r="F39" t="s">
        <v>206</v>
      </c>
      <c r="G39" t="s">
        <v>206</v>
      </c>
      <c r="H39" t="s">
        <v>206</v>
      </c>
      <c r="I39" t="s">
        <v>206</v>
      </c>
      <c r="J39" t="s">
        <v>206</v>
      </c>
      <c r="K39" t="s">
        <v>206</v>
      </c>
      <c r="L39" t="s">
        <v>206</v>
      </c>
      <c r="M39" t="s">
        <v>206</v>
      </c>
      <c r="N39" t="s">
        <v>206</v>
      </c>
      <c r="O39" t="s">
        <v>206</v>
      </c>
      <c r="P39" t="s">
        <v>206</v>
      </c>
      <c r="Q39" t="s">
        <v>206</v>
      </c>
      <c r="R39" t="s">
        <v>206</v>
      </c>
      <c r="S39" t="s">
        <v>206</v>
      </c>
      <c r="T39" t="s">
        <v>206</v>
      </c>
      <c r="U39" t="s">
        <v>206</v>
      </c>
      <c r="V39" t="s">
        <v>206</v>
      </c>
      <c r="W39" t="s">
        <v>206</v>
      </c>
      <c r="X39" t="s">
        <v>206</v>
      </c>
      <c r="Y39" t="s">
        <v>206</v>
      </c>
      <c r="Z39" t="s">
        <v>206</v>
      </c>
      <c r="AA39" t="s">
        <v>206</v>
      </c>
      <c r="AB39" t="s">
        <v>206</v>
      </c>
      <c r="AC39" t="s">
        <v>206</v>
      </c>
      <c r="AD39" t="s">
        <v>206</v>
      </c>
      <c r="AE39" t="s">
        <v>206</v>
      </c>
      <c r="AF39" t="s">
        <v>206</v>
      </c>
      <c r="AG39" t="s">
        <v>206</v>
      </c>
      <c r="AH39" t="s">
        <v>206</v>
      </c>
      <c r="AI39" t="s">
        <v>206</v>
      </c>
      <c r="AJ39" t="s">
        <v>206</v>
      </c>
      <c r="AK39" t="s">
        <v>206</v>
      </c>
      <c r="AL39" t="s">
        <v>206</v>
      </c>
      <c r="AM39" t="s">
        <v>206</v>
      </c>
      <c r="AN39" t="s">
        <v>206</v>
      </c>
      <c r="AO39" t="s">
        <v>206</v>
      </c>
      <c r="AP39" t="s">
        <v>206</v>
      </c>
      <c r="AQ39" t="s">
        <v>206</v>
      </c>
      <c r="AR39" t="s">
        <v>206</v>
      </c>
      <c r="AS39" t="s">
        <v>206</v>
      </c>
      <c r="AT39" t="s">
        <v>206</v>
      </c>
      <c r="AU39" t="s">
        <v>206</v>
      </c>
      <c r="AV39" t="s">
        <v>206</v>
      </c>
      <c r="AW39" t="s">
        <v>206</v>
      </c>
      <c r="AX39" t="s">
        <v>206</v>
      </c>
      <c r="AY39" t="s">
        <v>206</v>
      </c>
      <c r="AZ39" t="s">
        <v>206</v>
      </c>
      <c r="BA39" t="s">
        <v>206</v>
      </c>
      <c r="BB39" t="s">
        <v>206</v>
      </c>
      <c r="BC39" t="s">
        <v>206</v>
      </c>
      <c r="BD39" t="s">
        <v>206</v>
      </c>
      <c r="BE39" t="s">
        <v>206</v>
      </c>
      <c r="BF39" t="s">
        <v>206</v>
      </c>
      <c r="BG39" t="s">
        <v>206</v>
      </c>
      <c r="BH39" t="s">
        <v>206</v>
      </c>
      <c r="BI39" t="s">
        <v>206</v>
      </c>
      <c r="BJ39" t="s">
        <v>206</v>
      </c>
      <c r="BK39" t="s">
        <v>206</v>
      </c>
      <c r="BL39" t="s">
        <v>206</v>
      </c>
      <c r="BM39" t="s">
        <v>206</v>
      </c>
      <c r="BN39" t="s">
        <v>206</v>
      </c>
      <c r="BO39" t="s">
        <v>206</v>
      </c>
      <c r="BP39" t="s">
        <v>206</v>
      </c>
      <c r="BQ39" t="s">
        <v>206</v>
      </c>
      <c r="BR39" t="s">
        <v>206</v>
      </c>
      <c r="BS39" t="s">
        <v>206</v>
      </c>
      <c r="BT39" t="s">
        <v>206</v>
      </c>
      <c r="BU39" t="s">
        <v>206</v>
      </c>
      <c r="BV39" t="s">
        <v>206</v>
      </c>
      <c r="BW39" t="s">
        <v>206</v>
      </c>
      <c r="BX39" t="s">
        <v>206</v>
      </c>
      <c r="BY39" t="s">
        <v>206</v>
      </c>
      <c r="BZ39" t="s">
        <v>206</v>
      </c>
      <c r="CA39" t="s">
        <v>206</v>
      </c>
      <c r="CB39" t="s">
        <v>206</v>
      </c>
      <c r="CC39" t="s">
        <v>206</v>
      </c>
      <c r="CD39" t="s">
        <v>206</v>
      </c>
      <c r="CE39" t="s">
        <v>206</v>
      </c>
      <c r="CF39" t="s">
        <v>206</v>
      </c>
      <c r="CG39" t="s">
        <v>206</v>
      </c>
      <c r="CH39" t="s">
        <v>206</v>
      </c>
      <c r="CI39" t="s">
        <v>206</v>
      </c>
      <c r="CJ39" t="s">
        <v>206</v>
      </c>
      <c r="CK39" t="s">
        <v>206</v>
      </c>
      <c r="CL39" t="s">
        <v>206</v>
      </c>
      <c r="CM39" t="s">
        <v>206</v>
      </c>
      <c r="CN39" t="s">
        <v>206</v>
      </c>
      <c r="CO39" t="s">
        <v>206</v>
      </c>
      <c r="CP39" t="s">
        <v>206</v>
      </c>
      <c r="CQ39" t="s">
        <v>206</v>
      </c>
      <c r="CR39" t="s">
        <v>206</v>
      </c>
      <c r="CS39" t="s">
        <v>206</v>
      </c>
      <c r="CT39" t="s">
        <v>206</v>
      </c>
      <c r="CU39" t="s">
        <v>206</v>
      </c>
      <c r="CV39" t="s">
        <v>206</v>
      </c>
      <c r="CW39" t="s">
        <v>206</v>
      </c>
      <c r="CX39" t="s">
        <v>206</v>
      </c>
      <c r="CY39" t="s">
        <v>206</v>
      </c>
      <c r="CZ39" t="s">
        <v>206</v>
      </c>
      <c r="DA39" t="s">
        <v>206</v>
      </c>
      <c r="DB39" t="s">
        <v>206</v>
      </c>
      <c r="DC39" t="s">
        <v>206</v>
      </c>
      <c r="DD39" t="s">
        <v>206</v>
      </c>
      <c r="DE39" t="s">
        <v>206</v>
      </c>
      <c r="DF39" t="s">
        <v>206</v>
      </c>
      <c r="DG39" t="s">
        <v>206</v>
      </c>
      <c r="DH39" t="s">
        <v>206</v>
      </c>
      <c r="DI39" t="s">
        <v>206</v>
      </c>
      <c r="DJ39" t="s">
        <v>206</v>
      </c>
      <c r="DK39" t="s">
        <v>206</v>
      </c>
      <c r="DL39" t="s">
        <v>206</v>
      </c>
      <c r="DM39" t="s">
        <v>206</v>
      </c>
      <c r="DN39" t="s">
        <v>206</v>
      </c>
      <c r="DO39" t="s">
        <v>206</v>
      </c>
      <c r="DP39" t="s">
        <v>206</v>
      </c>
      <c r="DQ39" t="s">
        <v>206</v>
      </c>
      <c r="DR39" t="s">
        <v>206</v>
      </c>
      <c r="DS39" t="s">
        <v>206</v>
      </c>
      <c r="DT39" t="s">
        <v>206</v>
      </c>
      <c r="DU39" t="s">
        <v>206</v>
      </c>
      <c r="DV39" t="s">
        <v>206</v>
      </c>
      <c r="DW39" t="s">
        <v>206</v>
      </c>
      <c r="DX39" t="s">
        <v>206</v>
      </c>
      <c r="DY39" t="s">
        <v>206</v>
      </c>
      <c r="DZ39" t="s">
        <v>206</v>
      </c>
      <c r="EA39" t="s">
        <v>206</v>
      </c>
      <c r="EB39" t="s">
        <v>206</v>
      </c>
      <c r="EC39" t="s">
        <v>206</v>
      </c>
      <c r="ED39" t="s">
        <v>206</v>
      </c>
      <c r="EE39" t="s">
        <v>206</v>
      </c>
      <c r="EF39" t="s">
        <v>206</v>
      </c>
      <c r="EG39" t="s">
        <v>206</v>
      </c>
      <c r="EH39" t="s">
        <v>206</v>
      </c>
      <c r="EI39" t="s">
        <v>206</v>
      </c>
      <c r="EJ39" t="s">
        <v>206</v>
      </c>
      <c r="EK39" t="s">
        <v>206</v>
      </c>
      <c r="EL39" t="s">
        <v>206</v>
      </c>
      <c r="EM39" t="s">
        <v>206</v>
      </c>
      <c r="EN39" t="s">
        <v>206</v>
      </c>
      <c r="EO39" t="s">
        <v>206</v>
      </c>
      <c r="EP39" t="s">
        <v>206</v>
      </c>
    </row>
    <row r="40" spans="1:146" s="53" customFormat="1" ht="12.75">
      <c r="A40"/>
      <c r="B40" s="155" t="s">
        <v>112</v>
      </c>
      <c r="C40" t="s">
        <v>206</v>
      </c>
      <c r="D40" t="s">
        <v>206</v>
      </c>
      <c r="E40" t="s">
        <v>206</v>
      </c>
      <c r="F40" t="s">
        <v>206</v>
      </c>
      <c r="G40" t="s">
        <v>206</v>
      </c>
      <c r="H40" t="s">
        <v>206</v>
      </c>
      <c r="I40" t="s">
        <v>206</v>
      </c>
      <c r="J40" t="s">
        <v>206</v>
      </c>
      <c r="K40" t="s">
        <v>206</v>
      </c>
      <c r="L40" t="s">
        <v>206</v>
      </c>
      <c r="M40" t="s">
        <v>206</v>
      </c>
      <c r="N40" t="s">
        <v>206</v>
      </c>
      <c r="O40" t="s">
        <v>206</v>
      </c>
      <c r="P40" t="s">
        <v>206</v>
      </c>
      <c r="Q40" t="s">
        <v>206</v>
      </c>
      <c r="R40" t="s">
        <v>206</v>
      </c>
      <c r="S40" t="s">
        <v>206</v>
      </c>
      <c r="T40" t="s">
        <v>206</v>
      </c>
      <c r="U40" t="s">
        <v>206</v>
      </c>
      <c r="V40" t="s">
        <v>206</v>
      </c>
      <c r="W40" t="s">
        <v>206</v>
      </c>
      <c r="X40" t="s">
        <v>206</v>
      </c>
      <c r="Y40" t="s">
        <v>206</v>
      </c>
      <c r="Z40" t="s">
        <v>206</v>
      </c>
      <c r="AA40" t="s">
        <v>206</v>
      </c>
      <c r="AB40" t="s">
        <v>206</v>
      </c>
      <c r="AC40" t="s">
        <v>206</v>
      </c>
      <c r="AD40" t="s">
        <v>206</v>
      </c>
      <c r="AE40" t="s">
        <v>206</v>
      </c>
      <c r="AF40" t="s">
        <v>206</v>
      </c>
      <c r="AG40" t="s">
        <v>206</v>
      </c>
      <c r="AH40" t="s">
        <v>206</v>
      </c>
      <c r="AI40" t="s">
        <v>206</v>
      </c>
      <c r="AJ40" t="s">
        <v>206</v>
      </c>
      <c r="AK40" t="s">
        <v>206</v>
      </c>
      <c r="AL40" t="s">
        <v>206</v>
      </c>
      <c r="AM40" t="s">
        <v>206</v>
      </c>
      <c r="AN40" t="s">
        <v>206</v>
      </c>
      <c r="AO40" t="s">
        <v>206</v>
      </c>
      <c r="AP40" t="s">
        <v>206</v>
      </c>
      <c r="AQ40" t="s">
        <v>206</v>
      </c>
      <c r="AR40" t="s">
        <v>206</v>
      </c>
      <c r="AS40" t="s">
        <v>206</v>
      </c>
      <c r="AT40" t="s">
        <v>206</v>
      </c>
      <c r="AU40" t="s">
        <v>206</v>
      </c>
      <c r="AV40" t="s">
        <v>206</v>
      </c>
      <c r="AW40" t="s">
        <v>206</v>
      </c>
      <c r="AX40" t="s">
        <v>206</v>
      </c>
      <c r="AY40" t="s">
        <v>206</v>
      </c>
      <c r="AZ40" t="s">
        <v>206</v>
      </c>
      <c r="BA40" t="s">
        <v>206</v>
      </c>
      <c r="BB40" t="s">
        <v>206</v>
      </c>
      <c r="BC40" t="s">
        <v>206</v>
      </c>
      <c r="BD40" t="s">
        <v>206</v>
      </c>
      <c r="BE40" t="s">
        <v>206</v>
      </c>
      <c r="BF40" t="s">
        <v>206</v>
      </c>
      <c r="BG40" t="s">
        <v>206</v>
      </c>
      <c r="BH40" t="s">
        <v>206</v>
      </c>
      <c r="BI40" t="s">
        <v>206</v>
      </c>
      <c r="BJ40" t="s">
        <v>206</v>
      </c>
      <c r="BK40" t="s">
        <v>206</v>
      </c>
      <c r="BL40" t="s">
        <v>206</v>
      </c>
      <c r="BM40" t="s">
        <v>206</v>
      </c>
      <c r="BN40" t="s">
        <v>206</v>
      </c>
      <c r="BO40" t="s">
        <v>206</v>
      </c>
      <c r="BP40" t="s">
        <v>206</v>
      </c>
      <c r="BQ40" t="s">
        <v>206</v>
      </c>
      <c r="BR40" t="s">
        <v>206</v>
      </c>
      <c r="BS40" t="s">
        <v>206</v>
      </c>
      <c r="BT40" t="s">
        <v>206</v>
      </c>
      <c r="BU40" t="s">
        <v>206</v>
      </c>
      <c r="BV40" t="s">
        <v>206</v>
      </c>
      <c r="BW40" t="s">
        <v>206</v>
      </c>
      <c r="BX40" t="s">
        <v>206</v>
      </c>
      <c r="BY40" t="s">
        <v>206</v>
      </c>
      <c r="BZ40" t="s">
        <v>206</v>
      </c>
      <c r="CA40" t="s">
        <v>206</v>
      </c>
      <c r="CB40" t="s">
        <v>206</v>
      </c>
      <c r="CC40" t="s">
        <v>206</v>
      </c>
      <c r="CD40" t="s">
        <v>206</v>
      </c>
      <c r="CE40" t="s">
        <v>206</v>
      </c>
      <c r="CF40" t="s">
        <v>206</v>
      </c>
      <c r="CG40" t="s">
        <v>206</v>
      </c>
      <c r="CH40" t="s">
        <v>206</v>
      </c>
      <c r="CI40" t="s">
        <v>206</v>
      </c>
      <c r="CJ40" t="s">
        <v>206</v>
      </c>
      <c r="CK40" t="s">
        <v>206</v>
      </c>
      <c r="CL40" t="s">
        <v>206</v>
      </c>
      <c r="CM40" t="s">
        <v>206</v>
      </c>
      <c r="CN40" t="s">
        <v>206</v>
      </c>
      <c r="CO40" t="s">
        <v>206</v>
      </c>
      <c r="CP40" t="s">
        <v>206</v>
      </c>
      <c r="CQ40" t="s">
        <v>206</v>
      </c>
      <c r="CR40" t="s">
        <v>206</v>
      </c>
      <c r="CS40" t="s">
        <v>206</v>
      </c>
      <c r="CT40" t="s">
        <v>206</v>
      </c>
      <c r="CU40" t="s">
        <v>206</v>
      </c>
      <c r="CV40" t="s">
        <v>206</v>
      </c>
      <c r="CW40" t="s">
        <v>206</v>
      </c>
      <c r="CX40" t="s">
        <v>206</v>
      </c>
      <c r="CY40" t="s">
        <v>206</v>
      </c>
      <c r="CZ40" t="s">
        <v>206</v>
      </c>
      <c r="DA40" t="s">
        <v>206</v>
      </c>
      <c r="DB40" t="s">
        <v>206</v>
      </c>
      <c r="DC40" t="s">
        <v>206</v>
      </c>
      <c r="DD40" t="s">
        <v>206</v>
      </c>
      <c r="DE40" t="s">
        <v>206</v>
      </c>
      <c r="DF40" t="s">
        <v>206</v>
      </c>
      <c r="DG40" t="s">
        <v>206</v>
      </c>
      <c r="DH40" t="s">
        <v>206</v>
      </c>
      <c r="DI40" t="s">
        <v>206</v>
      </c>
      <c r="DJ40" t="s">
        <v>206</v>
      </c>
      <c r="DK40" t="s">
        <v>206</v>
      </c>
      <c r="DL40" t="s">
        <v>206</v>
      </c>
      <c r="DM40" t="s">
        <v>206</v>
      </c>
      <c r="DN40" t="s">
        <v>206</v>
      </c>
      <c r="DO40" t="s">
        <v>206</v>
      </c>
      <c r="DP40" t="s">
        <v>206</v>
      </c>
      <c r="DQ40" t="s">
        <v>206</v>
      </c>
      <c r="DR40" t="s">
        <v>206</v>
      </c>
      <c r="DS40" t="s">
        <v>206</v>
      </c>
      <c r="DT40" t="s">
        <v>206</v>
      </c>
      <c r="DU40" t="s">
        <v>206</v>
      </c>
      <c r="DV40" t="s">
        <v>206</v>
      </c>
      <c r="DW40" t="s">
        <v>206</v>
      </c>
      <c r="DX40" t="s">
        <v>206</v>
      </c>
      <c r="DY40" t="s">
        <v>206</v>
      </c>
      <c r="DZ40" t="s">
        <v>206</v>
      </c>
      <c r="EA40" t="s">
        <v>206</v>
      </c>
      <c r="EB40" t="s">
        <v>206</v>
      </c>
      <c r="EC40" t="s">
        <v>206</v>
      </c>
      <c r="ED40" t="s">
        <v>206</v>
      </c>
      <c r="EE40" t="s">
        <v>206</v>
      </c>
      <c r="EF40" t="s">
        <v>206</v>
      </c>
      <c r="EG40" t="s">
        <v>206</v>
      </c>
      <c r="EH40" t="s">
        <v>206</v>
      </c>
      <c r="EI40" t="s">
        <v>206</v>
      </c>
      <c r="EJ40" t="s">
        <v>206</v>
      </c>
      <c r="EK40" t="s">
        <v>206</v>
      </c>
      <c r="EL40" t="s">
        <v>206</v>
      </c>
      <c r="EM40" t="s">
        <v>206</v>
      </c>
      <c r="EN40" t="s">
        <v>206</v>
      </c>
      <c r="EO40" t="s">
        <v>206</v>
      </c>
      <c r="EP40" t="s">
        <v>206</v>
      </c>
    </row>
    <row r="41" spans="1:146" s="53" customFormat="1" ht="12.75">
      <c r="A41"/>
      <c r="B41" s="155" t="s">
        <v>34</v>
      </c>
      <c r="C41" t="s">
        <v>206</v>
      </c>
      <c r="D41" t="s">
        <v>206</v>
      </c>
      <c r="E41" t="s">
        <v>206</v>
      </c>
      <c r="F41" t="s">
        <v>206</v>
      </c>
      <c r="G41" t="s">
        <v>206</v>
      </c>
      <c r="H41" t="s">
        <v>206</v>
      </c>
      <c r="I41" t="s">
        <v>206</v>
      </c>
      <c r="J41" t="s">
        <v>206</v>
      </c>
      <c r="K41" t="s">
        <v>206</v>
      </c>
      <c r="L41" t="s">
        <v>206</v>
      </c>
      <c r="M41" t="s">
        <v>206</v>
      </c>
      <c r="N41" t="s">
        <v>206</v>
      </c>
      <c r="O41" t="s">
        <v>206</v>
      </c>
      <c r="P41" t="s">
        <v>206</v>
      </c>
      <c r="Q41" t="s">
        <v>206</v>
      </c>
      <c r="R41" t="s">
        <v>206</v>
      </c>
      <c r="S41" t="s">
        <v>206</v>
      </c>
      <c r="T41" t="s">
        <v>206</v>
      </c>
      <c r="U41" t="s">
        <v>206</v>
      </c>
      <c r="V41" t="s">
        <v>206</v>
      </c>
      <c r="W41" t="s">
        <v>206</v>
      </c>
      <c r="X41" t="s">
        <v>206</v>
      </c>
      <c r="Y41" t="s">
        <v>206</v>
      </c>
      <c r="Z41" t="s">
        <v>206</v>
      </c>
      <c r="AA41" t="s">
        <v>206</v>
      </c>
      <c r="AB41" t="s">
        <v>206</v>
      </c>
      <c r="AC41" t="s">
        <v>206</v>
      </c>
      <c r="AD41" t="s">
        <v>206</v>
      </c>
      <c r="AE41" t="s">
        <v>206</v>
      </c>
      <c r="AF41" t="s">
        <v>206</v>
      </c>
      <c r="AG41" t="s">
        <v>206</v>
      </c>
      <c r="AH41" t="s">
        <v>206</v>
      </c>
      <c r="AI41" t="s">
        <v>206</v>
      </c>
      <c r="AJ41" t="s">
        <v>206</v>
      </c>
      <c r="AK41" t="s">
        <v>206</v>
      </c>
      <c r="AL41" t="s">
        <v>206</v>
      </c>
      <c r="AM41" t="s">
        <v>206</v>
      </c>
      <c r="AN41" t="s">
        <v>206</v>
      </c>
      <c r="AO41" t="s">
        <v>206</v>
      </c>
      <c r="AP41" t="s">
        <v>206</v>
      </c>
      <c r="AQ41" t="s">
        <v>206</v>
      </c>
      <c r="AR41" t="s">
        <v>206</v>
      </c>
      <c r="AS41" t="s">
        <v>206</v>
      </c>
      <c r="AT41" t="s">
        <v>206</v>
      </c>
      <c r="AU41" t="s">
        <v>206</v>
      </c>
      <c r="AV41" t="s">
        <v>206</v>
      </c>
      <c r="AW41" t="s">
        <v>206</v>
      </c>
      <c r="AX41" t="s">
        <v>206</v>
      </c>
      <c r="AY41" t="s">
        <v>206</v>
      </c>
      <c r="AZ41" t="s">
        <v>206</v>
      </c>
      <c r="BA41" t="s">
        <v>206</v>
      </c>
      <c r="BB41" t="s">
        <v>206</v>
      </c>
      <c r="BC41" t="s">
        <v>206</v>
      </c>
      <c r="BD41" t="s">
        <v>206</v>
      </c>
      <c r="BE41" t="s">
        <v>206</v>
      </c>
      <c r="BF41" t="s">
        <v>206</v>
      </c>
      <c r="BG41" t="s">
        <v>206</v>
      </c>
      <c r="BH41" t="s">
        <v>206</v>
      </c>
      <c r="BI41" t="s">
        <v>206</v>
      </c>
      <c r="BJ41" t="s">
        <v>206</v>
      </c>
      <c r="BK41" t="s">
        <v>206</v>
      </c>
      <c r="BL41" t="s">
        <v>206</v>
      </c>
      <c r="BM41" t="s">
        <v>206</v>
      </c>
      <c r="BN41" t="s">
        <v>206</v>
      </c>
      <c r="BO41" t="s">
        <v>206</v>
      </c>
      <c r="BP41" t="s">
        <v>206</v>
      </c>
      <c r="BQ41" t="s">
        <v>206</v>
      </c>
      <c r="BR41" t="s">
        <v>206</v>
      </c>
      <c r="BS41" t="s">
        <v>206</v>
      </c>
      <c r="BT41" t="s">
        <v>206</v>
      </c>
      <c r="BU41" t="s">
        <v>206</v>
      </c>
      <c r="BV41" t="s">
        <v>206</v>
      </c>
      <c r="BW41" t="s">
        <v>206</v>
      </c>
      <c r="BX41" t="s">
        <v>206</v>
      </c>
      <c r="BY41" t="s">
        <v>206</v>
      </c>
      <c r="BZ41" t="s">
        <v>206</v>
      </c>
      <c r="CA41" t="s">
        <v>206</v>
      </c>
      <c r="CB41" t="s">
        <v>206</v>
      </c>
      <c r="CC41" t="s">
        <v>206</v>
      </c>
      <c r="CD41" t="s">
        <v>206</v>
      </c>
      <c r="CE41" t="s">
        <v>206</v>
      </c>
      <c r="CF41" t="s">
        <v>206</v>
      </c>
      <c r="CG41" t="s">
        <v>206</v>
      </c>
      <c r="CH41" t="s">
        <v>206</v>
      </c>
      <c r="CI41" t="s">
        <v>206</v>
      </c>
      <c r="CJ41" t="s">
        <v>206</v>
      </c>
      <c r="CK41" t="s">
        <v>206</v>
      </c>
      <c r="CL41" t="s">
        <v>206</v>
      </c>
      <c r="CM41" t="s">
        <v>206</v>
      </c>
      <c r="CN41" t="s">
        <v>206</v>
      </c>
      <c r="CO41" t="s">
        <v>206</v>
      </c>
      <c r="CP41" t="s">
        <v>206</v>
      </c>
      <c r="CQ41" t="s">
        <v>206</v>
      </c>
      <c r="CR41" t="s">
        <v>206</v>
      </c>
      <c r="CS41" t="s">
        <v>206</v>
      </c>
      <c r="CT41" t="s">
        <v>206</v>
      </c>
      <c r="CU41" t="s">
        <v>206</v>
      </c>
      <c r="CV41" t="s">
        <v>206</v>
      </c>
      <c r="CW41" t="s">
        <v>206</v>
      </c>
      <c r="CX41" t="s">
        <v>206</v>
      </c>
      <c r="CY41" t="s">
        <v>206</v>
      </c>
      <c r="CZ41" t="s">
        <v>206</v>
      </c>
      <c r="DA41" t="s">
        <v>206</v>
      </c>
      <c r="DB41" t="s">
        <v>206</v>
      </c>
      <c r="DC41" t="s">
        <v>206</v>
      </c>
      <c r="DD41" t="s">
        <v>206</v>
      </c>
      <c r="DE41" t="s">
        <v>206</v>
      </c>
      <c r="DF41" t="s">
        <v>206</v>
      </c>
      <c r="DG41" t="s">
        <v>206</v>
      </c>
      <c r="DH41" t="s">
        <v>206</v>
      </c>
      <c r="DI41" t="s">
        <v>206</v>
      </c>
      <c r="DJ41" t="s">
        <v>206</v>
      </c>
      <c r="DK41" t="s">
        <v>206</v>
      </c>
      <c r="DL41" t="s">
        <v>206</v>
      </c>
      <c r="DM41" t="s">
        <v>206</v>
      </c>
      <c r="DN41" t="s">
        <v>206</v>
      </c>
      <c r="DO41" t="s">
        <v>206</v>
      </c>
      <c r="DP41" t="s">
        <v>206</v>
      </c>
      <c r="DQ41" t="s">
        <v>206</v>
      </c>
      <c r="DR41" t="s">
        <v>206</v>
      </c>
      <c r="DS41" t="s">
        <v>206</v>
      </c>
      <c r="DT41" t="s">
        <v>206</v>
      </c>
      <c r="DU41" t="s">
        <v>206</v>
      </c>
      <c r="DV41" t="s">
        <v>206</v>
      </c>
      <c r="DW41" t="s">
        <v>206</v>
      </c>
      <c r="DX41" t="s">
        <v>206</v>
      </c>
      <c r="DY41" t="s">
        <v>206</v>
      </c>
      <c r="DZ41" t="s">
        <v>206</v>
      </c>
      <c r="EA41" t="s">
        <v>206</v>
      </c>
      <c r="EB41" t="s">
        <v>206</v>
      </c>
      <c r="EC41" t="s">
        <v>206</v>
      </c>
      <c r="ED41" t="s">
        <v>206</v>
      </c>
      <c r="EE41" t="s">
        <v>206</v>
      </c>
      <c r="EF41" t="s">
        <v>206</v>
      </c>
      <c r="EG41" t="s">
        <v>206</v>
      </c>
      <c r="EH41" t="s">
        <v>206</v>
      </c>
      <c r="EI41" t="s">
        <v>206</v>
      </c>
      <c r="EJ41" t="s">
        <v>206</v>
      </c>
      <c r="EK41" t="s">
        <v>206</v>
      </c>
      <c r="EL41" t="s">
        <v>206</v>
      </c>
      <c r="EM41" t="s">
        <v>206</v>
      </c>
      <c r="EN41" t="s">
        <v>206</v>
      </c>
      <c r="EO41" t="s">
        <v>206</v>
      </c>
      <c r="EP41" t="s">
        <v>206</v>
      </c>
    </row>
    <row r="42" spans="1:146" s="53" customFormat="1" ht="12.75">
      <c r="A42"/>
      <c r="B42" s="155"/>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row>
    <row r="43" spans="1:146" s="53" customFormat="1" ht="12.75">
      <c r="A43"/>
      <c r="B43" s="155" t="s">
        <v>867</v>
      </c>
      <c r="C43" t="s">
        <v>206</v>
      </c>
      <c r="D43" t="s">
        <v>206</v>
      </c>
      <c r="E43" t="s">
        <v>206</v>
      </c>
      <c r="F43" t="s">
        <v>206</v>
      </c>
      <c r="G43" t="s">
        <v>206</v>
      </c>
      <c r="H43" t="s">
        <v>206</v>
      </c>
      <c r="I43" t="s">
        <v>206</v>
      </c>
      <c r="J43" t="s">
        <v>206</v>
      </c>
      <c r="K43" t="s">
        <v>206</v>
      </c>
      <c r="L43" t="s">
        <v>206</v>
      </c>
      <c r="M43" t="s">
        <v>206</v>
      </c>
      <c r="N43" t="s">
        <v>206</v>
      </c>
      <c r="O43" t="s">
        <v>206</v>
      </c>
      <c r="P43" t="s">
        <v>206</v>
      </c>
      <c r="Q43" t="s">
        <v>206</v>
      </c>
      <c r="R43" t="s">
        <v>206</v>
      </c>
      <c r="S43" t="s">
        <v>206</v>
      </c>
      <c r="T43" t="s">
        <v>206</v>
      </c>
      <c r="U43" t="s">
        <v>206</v>
      </c>
      <c r="V43" t="s">
        <v>206</v>
      </c>
      <c r="W43" t="s">
        <v>206</v>
      </c>
      <c r="X43" t="s">
        <v>206</v>
      </c>
      <c r="Y43" t="s">
        <v>206</v>
      </c>
      <c r="Z43" t="s">
        <v>206</v>
      </c>
      <c r="AA43" t="s">
        <v>206</v>
      </c>
      <c r="AB43" t="s">
        <v>206</v>
      </c>
      <c r="AC43" t="s">
        <v>206</v>
      </c>
      <c r="AD43" t="s">
        <v>206</v>
      </c>
      <c r="AE43" t="s">
        <v>206</v>
      </c>
      <c r="AF43" t="s">
        <v>206</v>
      </c>
      <c r="AG43" t="s">
        <v>206</v>
      </c>
      <c r="AH43" t="s">
        <v>206</v>
      </c>
      <c r="AI43" t="s">
        <v>206</v>
      </c>
      <c r="AJ43" t="s">
        <v>206</v>
      </c>
      <c r="AK43" t="s">
        <v>206</v>
      </c>
      <c r="AL43" t="s">
        <v>206</v>
      </c>
      <c r="AM43" t="s">
        <v>206</v>
      </c>
      <c r="AN43" t="s">
        <v>206</v>
      </c>
      <c r="AO43" t="s">
        <v>206</v>
      </c>
      <c r="AP43" t="s">
        <v>206</v>
      </c>
      <c r="AQ43" t="s">
        <v>206</v>
      </c>
      <c r="AR43" t="s">
        <v>206</v>
      </c>
      <c r="AS43" t="s">
        <v>206</v>
      </c>
      <c r="AT43" t="s">
        <v>206</v>
      </c>
      <c r="AU43" t="s">
        <v>206</v>
      </c>
      <c r="AV43" t="s">
        <v>206</v>
      </c>
      <c r="AW43" t="s">
        <v>206</v>
      </c>
      <c r="AX43" t="s">
        <v>206</v>
      </c>
      <c r="AY43" t="s">
        <v>206</v>
      </c>
      <c r="AZ43" t="s">
        <v>206</v>
      </c>
      <c r="BA43" t="s">
        <v>206</v>
      </c>
      <c r="BB43" t="s">
        <v>206</v>
      </c>
      <c r="BC43" t="s">
        <v>206</v>
      </c>
      <c r="BD43" t="s">
        <v>206</v>
      </c>
      <c r="BE43" t="s">
        <v>206</v>
      </c>
      <c r="BF43" t="s">
        <v>206</v>
      </c>
      <c r="BG43" t="s">
        <v>206</v>
      </c>
      <c r="BH43" t="s">
        <v>206</v>
      </c>
      <c r="BI43" t="s">
        <v>206</v>
      </c>
      <c r="BJ43" t="s">
        <v>206</v>
      </c>
      <c r="BK43" t="s">
        <v>206</v>
      </c>
      <c r="BL43" t="s">
        <v>206</v>
      </c>
      <c r="BM43" t="s">
        <v>206</v>
      </c>
      <c r="BN43" t="s">
        <v>206</v>
      </c>
      <c r="BO43" t="s">
        <v>206</v>
      </c>
      <c r="BP43" t="s">
        <v>206</v>
      </c>
      <c r="BQ43" t="s">
        <v>206</v>
      </c>
      <c r="BR43" t="s">
        <v>206</v>
      </c>
      <c r="BS43" t="s">
        <v>206</v>
      </c>
      <c r="BT43" t="s">
        <v>206</v>
      </c>
      <c r="BU43" t="s">
        <v>206</v>
      </c>
      <c r="BV43" t="s">
        <v>206</v>
      </c>
      <c r="BW43" t="s">
        <v>206</v>
      </c>
      <c r="BX43" t="s">
        <v>206</v>
      </c>
      <c r="BY43" t="s">
        <v>206</v>
      </c>
      <c r="BZ43" t="s">
        <v>206</v>
      </c>
      <c r="CA43" t="s">
        <v>206</v>
      </c>
      <c r="CB43" t="s">
        <v>206</v>
      </c>
      <c r="CC43" t="s">
        <v>206</v>
      </c>
      <c r="CD43" t="s">
        <v>206</v>
      </c>
      <c r="CE43" t="s">
        <v>206</v>
      </c>
      <c r="CF43" t="s">
        <v>206</v>
      </c>
      <c r="CG43" t="s">
        <v>206</v>
      </c>
      <c r="CH43" t="s">
        <v>206</v>
      </c>
      <c r="CI43" t="s">
        <v>206</v>
      </c>
      <c r="CJ43" t="s">
        <v>206</v>
      </c>
      <c r="CK43" t="s">
        <v>206</v>
      </c>
      <c r="CL43" t="s">
        <v>206</v>
      </c>
      <c r="CM43" t="s">
        <v>206</v>
      </c>
      <c r="CN43" t="s">
        <v>206</v>
      </c>
      <c r="CO43" t="s">
        <v>206</v>
      </c>
      <c r="CP43" t="s">
        <v>206</v>
      </c>
      <c r="CQ43" t="s">
        <v>206</v>
      </c>
      <c r="CR43" t="s">
        <v>206</v>
      </c>
      <c r="CS43" t="s">
        <v>206</v>
      </c>
      <c r="CT43" t="s">
        <v>206</v>
      </c>
      <c r="CU43" t="s">
        <v>206</v>
      </c>
      <c r="CV43" t="s">
        <v>206</v>
      </c>
      <c r="CW43" t="s">
        <v>206</v>
      </c>
      <c r="CX43" t="s">
        <v>206</v>
      </c>
      <c r="CY43" t="s">
        <v>206</v>
      </c>
      <c r="CZ43" t="s">
        <v>206</v>
      </c>
      <c r="DA43" t="s">
        <v>206</v>
      </c>
      <c r="DB43" t="s">
        <v>206</v>
      </c>
      <c r="DC43" t="s">
        <v>206</v>
      </c>
      <c r="DD43" t="s">
        <v>206</v>
      </c>
      <c r="DE43" t="s">
        <v>206</v>
      </c>
      <c r="DF43" t="s">
        <v>206</v>
      </c>
      <c r="DG43" t="s">
        <v>206</v>
      </c>
      <c r="DH43" t="s">
        <v>206</v>
      </c>
      <c r="DI43" t="s">
        <v>206</v>
      </c>
      <c r="DJ43" t="s">
        <v>206</v>
      </c>
      <c r="DK43" t="s">
        <v>206</v>
      </c>
      <c r="DL43" t="s">
        <v>206</v>
      </c>
      <c r="DM43" t="s">
        <v>206</v>
      </c>
      <c r="DN43" t="s">
        <v>206</v>
      </c>
      <c r="DO43" t="s">
        <v>206</v>
      </c>
      <c r="DP43" t="s">
        <v>206</v>
      </c>
      <c r="DQ43" t="s">
        <v>206</v>
      </c>
      <c r="DR43" t="s">
        <v>206</v>
      </c>
      <c r="DS43" t="s">
        <v>206</v>
      </c>
      <c r="DT43" t="s">
        <v>206</v>
      </c>
      <c r="DU43" t="s">
        <v>206</v>
      </c>
      <c r="DV43" t="s">
        <v>206</v>
      </c>
      <c r="DW43" t="s">
        <v>206</v>
      </c>
      <c r="DX43" t="s">
        <v>206</v>
      </c>
      <c r="DY43" t="s">
        <v>206</v>
      </c>
      <c r="DZ43" t="s">
        <v>206</v>
      </c>
      <c r="EA43" t="s">
        <v>206</v>
      </c>
      <c r="EB43" t="s">
        <v>206</v>
      </c>
      <c r="EC43" t="s">
        <v>206</v>
      </c>
      <c r="ED43" t="s">
        <v>206</v>
      </c>
      <c r="EE43" t="s">
        <v>206</v>
      </c>
      <c r="EF43" t="s">
        <v>206</v>
      </c>
      <c r="EG43" t="s">
        <v>206</v>
      </c>
      <c r="EH43" t="s">
        <v>206</v>
      </c>
      <c r="EI43" t="s">
        <v>206</v>
      </c>
      <c r="EJ43" t="s">
        <v>206</v>
      </c>
      <c r="EK43" t="s">
        <v>206</v>
      </c>
      <c r="EL43" t="s">
        <v>206</v>
      </c>
      <c r="EM43" t="s">
        <v>206</v>
      </c>
      <c r="EN43" t="s">
        <v>206</v>
      </c>
      <c r="EO43" t="s">
        <v>206</v>
      </c>
      <c r="EP43" t="s">
        <v>206</v>
      </c>
    </row>
  </sheetData>
  <sheetProtection/>
  <mergeCells count="1">
    <mergeCell ref="A1:N1"/>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P43"/>
  <sheetViews>
    <sheetView zoomScalePageLayoutView="0" workbookViewId="0" topLeftCell="A1">
      <pane xSplit="2" ySplit="14" topLeftCell="C16" activePane="bottomRight" state="frozen"/>
      <selection pane="topLeft" activeCell="B2" sqref="B2:EP2"/>
      <selection pane="topRight" activeCell="B2" sqref="B2:EP2"/>
      <selection pane="bottomLeft" activeCell="B2" sqref="B2:EP2"/>
      <selection pane="bottomRight" activeCell="B2" sqref="B2:EP2"/>
    </sheetView>
  </sheetViews>
  <sheetFormatPr defaultColWidth="9.140625" defaultRowHeight="12.75"/>
  <cols>
    <col min="1" max="1" width="9.140625" style="119" customWidth="1"/>
    <col min="2" max="2" width="19.421875" style="119" customWidth="1"/>
    <col min="3" max="16384" width="9.140625" style="119" customWidth="1"/>
  </cols>
  <sheetData>
    <row r="1" spans="1:14" ht="15.75">
      <c r="A1" s="310" t="s">
        <v>142</v>
      </c>
      <c r="B1" s="310"/>
      <c r="C1" s="310"/>
      <c r="D1" s="310"/>
      <c r="E1" s="310"/>
      <c r="F1" s="310"/>
      <c r="G1" s="310"/>
      <c r="H1" s="310"/>
      <c r="I1" s="310"/>
      <c r="J1" s="310"/>
      <c r="K1" s="310"/>
      <c r="L1" s="310"/>
      <c r="M1" s="310"/>
      <c r="N1" s="310"/>
    </row>
    <row r="2" spans="1:146" s="153" customFormat="1" ht="12.75">
      <c r="A2" s="153" t="s">
        <v>656</v>
      </c>
      <c r="B2" s="152">
        <v>1</v>
      </c>
      <c r="C2" s="152">
        <v>2</v>
      </c>
      <c r="D2" s="152">
        <v>3</v>
      </c>
      <c r="E2" s="152">
        <v>4</v>
      </c>
      <c r="F2" s="152">
        <v>5</v>
      </c>
      <c r="G2" s="152">
        <v>6</v>
      </c>
      <c r="H2" s="152">
        <v>7</v>
      </c>
      <c r="I2" s="152">
        <v>8</v>
      </c>
      <c r="J2" s="152">
        <v>9</v>
      </c>
      <c r="K2" s="152">
        <v>10</v>
      </c>
      <c r="L2" s="152">
        <v>11</v>
      </c>
      <c r="M2" s="152">
        <v>12</v>
      </c>
      <c r="N2" s="152">
        <v>13</v>
      </c>
      <c r="O2" s="152">
        <v>14</v>
      </c>
      <c r="P2" s="152">
        <v>15</v>
      </c>
      <c r="Q2" s="152">
        <v>16</v>
      </c>
      <c r="R2" s="152">
        <v>17</v>
      </c>
      <c r="S2" s="152">
        <v>18</v>
      </c>
      <c r="T2" s="152">
        <v>19</v>
      </c>
      <c r="U2" s="152">
        <v>20</v>
      </c>
      <c r="V2" s="152">
        <v>21</v>
      </c>
      <c r="W2" s="152">
        <v>22</v>
      </c>
      <c r="X2" s="152">
        <v>23</v>
      </c>
      <c r="Y2" s="152">
        <v>24</v>
      </c>
      <c r="Z2" s="152">
        <v>25</v>
      </c>
      <c r="AA2" s="152">
        <v>26</v>
      </c>
      <c r="AB2" s="152">
        <v>27</v>
      </c>
      <c r="AC2" s="152">
        <v>28</v>
      </c>
      <c r="AD2" s="152">
        <v>29</v>
      </c>
      <c r="AE2" s="152">
        <v>30</v>
      </c>
      <c r="AF2" s="152">
        <v>31</v>
      </c>
      <c r="AG2" s="152">
        <v>32</v>
      </c>
      <c r="AH2" s="152">
        <v>33</v>
      </c>
      <c r="AI2" s="152">
        <v>34</v>
      </c>
      <c r="AJ2" s="152">
        <v>35</v>
      </c>
      <c r="AK2" s="152">
        <v>36</v>
      </c>
      <c r="AL2" s="152">
        <v>37</v>
      </c>
      <c r="AM2" s="152">
        <v>38</v>
      </c>
      <c r="AN2" s="152">
        <v>39</v>
      </c>
      <c r="AO2" s="152">
        <v>40</v>
      </c>
      <c r="AP2" s="152">
        <v>41</v>
      </c>
      <c r="AQ2" s="152">
        <v>42</v>
      </c>
      <c r="AR2" s="152">
        <v>43</v>
      </c>
      <c r="AS2" s="152">
        <v>44</v>
      </c>
      <c r="AT2" s="152">
        <v>45</v>
      </c>
      <c r="AU2" s="152">
        <v>46</v>
      </c>
      <c r="AV2" s="152">
        <v>47</v>
      </c>
      <c r="AW2" s="152">
        <v>48</v>
      </c>
      <c r="AX2" s="152">
        <v>49</v>
      </c>
      <c r="AY2" s="152">
        <v>50</v>
      </c>
      <c r="AZ2" s="152">
        <v>51</v>
      </c>
      <c r="BA2" s="152">
        <v>52</v>
      </c>
      <c r="BB2" s="152">
        <v>53</v>
      </c>
      <c r="BC2" s="152">
        <v>54</v>
      </c>
      <c r="BD2" s="152">
        <v>55</v>
      </c>
      <c r="BE2" s="152">
        <v>56</v>
      </c>
      <c r="BF2" s="152">
        <v>57</v>
      </c>
      <c r="BG2" s="152">
        <v>58</v>
      </c>
      <c r="BH2" s="152">
        <v>59</v>
      </c>
      <c r="BI2" s="152">
        <v>60</v>
      </c>
      <c r="BJ2" s="152">
        <v>61</v>
      </c>
      <c r="BK2" s="152">
        <v>62</v>
      </c>
      <c r="BL2" s="152">
        <v>63</v>
      </c>
      <c r="BM2" s="152">
        <v>64</v>
      </c>
      <c r="BN2" s="152">
        <v>65</v>
      </c>
      <c r="BO2" s="152">
        <v>66</v>
      </c>
      <c r="BP2" s="152">
        <v>67</v>
      </c>
      <c r="BQ2" s="152">
        <v>68</v>
      </c>
      <c r="BR2" s="152">
        <v>69</v>
      </c>
      <c r="BS2" s="152">
        <v>70</v>
      </c>
      <c r="BT2" s="152">
        <v>71</v>
      </c>
      <c r="BU2" s="152">
        <v>72</v>
      </c>
      <c r="BV2" s="152">
        <v>73</v>
      </c>
      <c r="BW2" s="152">
        <v>74</v>
      </c>
      <c r="BX2" s="152">
        <v>75</v>
      </c>
      <c r="BY2" s="152">
        <v>76</v>
      </c>
      <c r="BZ2" s="152">
        <v>77</v>
      </c>
      <c r="CA2" s="152">
        <v>78</v>
      </c>
      <c r="CB2" s="152">
        <v>79</v>
      </c>
      <c r="CC2" s="152">
        <v>80</v>
      </c>
      <c r="CD2" s="152">
        <v>81</v>
      </c>
      <c r="CE2" s="152">
        <v>82</v>
      </c>
      <c r="CF2" s="152">
        <v>83</v>
      </c>
      <c r="CG2" s="152">
        <v>84</v>
      </c>
      <c r="CH2" s="152">
        <v>85</v>
      </c>
      <c r="CI2" s="152">
        <v>86</v>
      </c>
      <c r="CJ2" s="152">
        <v>87</v>
      </c>
      <c r="CK2" s="152">
        <v>88</v>
      </c>
      <c r="CL2" s="152">
        <v>89</v>
      </c>
      <c r="CM2" s="152">
        <v>90</v>
      </c>
      <c r="CN2" s="152">
        <v>91</v>
      </c>
      <c r="CO2" s="152">
        <v>92</v>
      </c>
      <c r="CP2" s="152">
        <v>93</v>
      </c>
      <c r="CQ2" s="152">
        <v>94</v>
      </c>
      <c r="CR2" s="152">
        <v>95</v>
      </c>
      <c r="CS2" s="152">
        <v>96</v>
      </c>
      <c r="CT2" s="152">
        <v>97</v>
      </c>
      <c r="CU2" s="152">
        <v>98</v>
      </c>
      <c r="CV2" s="152">
        <v>99</v>
      </c>
      <c r="CW2" s="152">
        <v>100</v>
      </c>
      <c r="CX2" s="152">
        <v>101</v>
      </c>
      <c r="CY2" s="152">
        <v>102</v>
      </c>
      <c r="CZ2" s="152">
        <v>103</v>
      </c>
      <c r="DA2" s="152">
        <v>104</v>
      </c>
      <c r="DB2" s="152">
        <v>105</v>
      </c>
      <c r="DC2" s="152">
        <v>106</v>
      </c>
      <c r="DD2" s="152">
        <v>107</v>
      </c>
      <c r="DE2" s="152">
        <v>108</v>
      </c>
      <c r="DF2" s="152">
        <v>109</v>
      </c>
      <c r="DG2" s="152">
        <v>110</v>
      </c>
      <c r="DH2" s="152">
        <v>111</v>
      </c>
      <c r="DI2" s="152">
        <v>112</v>
      </c>
      <c r="DJ2" s="152">
        <v>113</v>
      </c>
      <c r="DK2" s="152">
        <v>114</v>
      </c>
      <c r="DL2" s="152">
        <v>115</v>
      </c>
      <c r="DM2" s="152">
        <v>116</v>
      </c>
      <c r="DN2" s="152">
        <v>117</v>
      </c>
      <c r="DO2" s="152">
        <v>118</v>
      </c>
      <c r="DP2" s="152">
        <v>119</v>
      </c>
      <c r="DQ2" s="152">
        <v>120</v>
      </c>
      <c r="DR2" s="152">
        <v>121</v>
      </c>
      <c r="DS2" s="152">
        <v>122</v>
      </c>
      <c r="DT2" s="152">
        <v>123</v>
      </c>
      <c r="DU2" s="152">
        <v>124</v>
      </c>
      <c r="DV2" s="152">
        <v>125</v>
      </c>
      <c r="DW2" s="152">
        <v>126</v>
      </c>
      <c r="DX2" s="152">
        <v>127</v>
      </c>
      <c r="DY2" s="152">
        <v>128</v>
      </c>
      <c r="DZ2" s="152">
        <v>129</v>
      </c>
      <c r="EA2" s="152">
        <v>130</v>
      </c>
      <c r="EB2" s="152">
        <v>131</v>
      </c>
      <c r="EC2" s="152">
        <v>132</v>
      </c>
      <c r="ED2" s="152">
        <v>133</v>
      </c>
      <c r="EE2" s="152">
        <v>134</v>
      </c>
      <c r="EF2" s="152">
        <v>135</v>
      </c>
      <c r="EG2" s="152">
        <v>136</v>
      </c>
      <c r="EH2" s="152">
        <v>137</v>
      </c>
      <c r="EI2" s="152">
        <v>138</v>
      </c>
      <c r="EJ2" s="152">
        <v>139</v>
      </c>
      <c r="EK2" s="152">
        <v>140</v>
      </c>
      <c r="EL2" s="152">
        <v>141</v>
      </c>
      <c r="EM2" s="152">
        <v>142</v>
      </c>
      <c r="EN2" s="152">
        <v>143</v>
      </c>
      <c r="EO2" s="152">
        <v>144</v>
      </c>
      <c r="EP2" s="152">
        <v>145</v>
      </c>
    </row>
    <row r="3" spans="3:146" ht="12.75">
      <c r="C3" t="s">
        <v>17</v>
      </c>
      <c r="D3"/>
      <c r="E3"/>
      <c r="F3"/>
      <c r="G3"/>
      <c r="H3"/>
      <c r="I3"/>
      <c r="J3"/>
      <c r="K3"/>
      <c r="L3"/>
      <c r="M3"/>
      <c r="N3"/>
      <c r="O3"/>
      <c r="P3"/>
      <c r="Q3"/>
      <c r="R3"/>
      <c r="S3"/>
      <c r="T3"/>
      <c r="U3"/>
      <c r="V3"/>
      <c r="W3"/>
      <c r="X3"/>
      <c r="Y3"/>
      <c r="Z3"/>
      <c r="AA3" t="s">
        <v>22</v>
      </c>
      <c r="AB3"/>
      <c r="AC3"/>
      <c r="AD3"/>
      <c r="AE3"/>
      <c r="AF3"/>
      <c r="AG3"/>
      <c r="AH3"/>
      <c r="AI3"/>
      <c r="AJ3"/>
      <c r="AK3"/>
      <c r="AL3"/>
      <c r="AM3"/>
      <c r="AN3"/>
      <c r="AO3"/>
      <c r="AP3"/>
      <c r="AQ3"/>
      <c r="AR3"/>
      <c r="AS3"/>
      <c r="AT3"/>
      <c r="AU3"/>
      <c r="AV3"/>
      <c r="AW3"/>
      <c r="AX3"/>
      <c r="AY3" t="s">
        <v>26</v>
      </c>
      <c r="AZ3"/>
      <c r="BA3"/>
      <c r="BB3"/>
      <c r="BC3"/>
      <c r="BD3"/>
      <c r="BE3"/>
      <c r="BF3"/>
      <c r="BG3"/>
      <c r="BH3"/>
      <c r="BI3"/>
      <c r="BJ3"/>
      <c r="BK3"/>
      <c r="BL3"/>
      <c r="BM3"/>
      <c r="BN3"/>
      <c r="BO3"/>
      <c r="BP3"/>
      <c r="BQ3"/>
      <c r="BR3"/>
      <c r="BS3"/>
      <c r="BT3"/>
      <c r="BU3"/>
      <c r="BV3"/>
      <c r="BW3" t="s">
        <v>12</v>
      </c>
      <c r="BX3"/>
      <c r="BY3"/>
      <c r="BZ3"/>
      <c r="CA3"/>
      <c r="CB3"/>
      <c r="CC3"/>
      <c r="CD3"/>
      <c r="CE3"/>
      <c r="CF3"/>
      <c r="CG3"/>
      <c r="CH3"/>
      <c r="CI3"/>
      <c r="CJ3"/>
      <c r="CK3"/>
      <c r="CL3"/>
      <c r="CM3"/>
      <c r="CN3"/>
      <c r="CO3"/>
      <c r="CP3"/>
      <c r="CQ3"/>
      <c r="CR3"/>
      <c r="CS3"/>
      <c r="CT3"/>
      <c r="CU3" t="s">
        <v>7</v>
      </c>
      <c r="CV3"/>
      <c r="CW3"/>
      <c r="CX3"/>
      <c r="CY3"/>
      <c r="CZ3"/>
      <c r="DA3"/>
      <c r="DB3"/>
      <c r="DC3"/>
      <c r="DD3"/>
      <c r="DE3"/>
      <c r="DF3"/>
      <c r="DG3"/>
      <c r="DH3"/>
      <c r="DI3"/>
      <c r="DJ3"/>
      <c r="DK3"/>
      <c r="DL3"/>
      <c r="DM3"/>
      <c r="DN3"/>
      <c r="DO3"/>
      <c r="DP3"/>
      <c r="DQ3"/>
      <c r="DR3"/>
      <c r="DS3" t="s">
        <v>58</v>
      </c>
      <c r="DT3"/>
      <c r="DU3"/>
      <c r="DV3"/>
      <c r="DW3"/>
      <c r="DX3"/>
      <c r="DY3"/>
      <c r="DZ3"/>
      <c r="EA3"/>
      <c r="EB3"/>
      <c r="EC3"/>
      <c r="ED3"/>
      <c r="EE3"/>
      <c r="EF3"/>
      <c r="EG3"/>
      <c r="EH3"/>
      <c r="EI3"/>
      <c r="EJ3"/>
      <c r="EK3"/>
      <c r="EL3"/>
      <c r="EM3"/>
      <c r="EN3"/>
      <c r="EO3"/>
      <c r="EP3"/>
    </row>
    <row r="4" spans="3:146" ht="12.75">
      <c r="C4" t="s">
        <v>781</v>
      </c>
      <c r="D4"/>
      <c r="E4"/>
      <c r="F4"/>
      <c r="G4"/>
      <c r="H4"/>
      <c r="I4" t="s">
        <v>144</v>
      </c>
      <c r="J4"/>
      <c r="K4"/>
      <c r="L4"/>
      <c r="M4"/>
      <c r="N4"/>
      <c r="O4" t="s">
        <v>781</v>
      </c>
      <c r="P4"/>
      <c r="Q4"/>
      <c r="R4"/>
      <c r="S4"/>
      <c r="T4"/>
      <c r="U4" t="s">
        <v>870</v>
      </c>
      <c r="V4"/>
      <c r="W4"/>
      <c r="X4"/>
      <c r="Y4"/>
      <c r="Z4"/>
      <c r="AA4" t="s">
        <v>781</v>
      </c>
      <c r="AB4"/>
      <c r="AC4"/>
      <c r="AD4"/>
      <c r="AE4"/>
      <c r="AF4"/>
      <c r="AG4" t="s">
        <v>144</v>
      </c>
      <c r="AH4"/>
      <c r="AI4"/>
      <c r="AJ4"/>
      <c r="AK4"/>
      <c r="AL4"/>
      <c r="AM4" t="s">
        <v>781</v>
      </c>
      <c r="AN4"/>
      <c r="AO4"/>
      <c r="AP4"/>
      <c r="AQ4"/>
      <c r="AR4"/>
      <c r="AS4" t="s">
        <v>870</v>
      </c>
      <c r="AT4"/>
      <c r="AU4"/>
      <c r="AV4"/>
      <c r="AW4"/>
      <c r="AX4"/>
      <c r="AY4" t="s">
        <v>781</v>
      </c>
      <c r="AZ4"/>
      <c r="BA4"/>
      <c r="BB4"/>
      <c r="BC4"/>
      <c r="BD4"/>
      <c r="BE4" t="s">
        <v>144</v>
      </c>
      <c r="BF4"/>
      <c r="BG4"/>
      <c r="BH4"/>
      <c r="BI4"/>
      <c r="BJ4"/>
      <c r="BK4" t="s">
        <v>781</v>
      </c>
      <c r="BL4"/>
      <c r="BM4"/>
      <c r="BN4"/>
      <c r="BO4"/>
      <c r="BP4"/>
      <c r="BQ4" t="s">
        <v>870</v>
      </c>
      <c r="BR4"/>
      <c r="BS4"/>
      <c r="BT4"/>
      <c r="BU4"/>
      <c r="BV4"/>
      <c r="BW4" t="s">
        <v>781</v>
      </c>
      <c r="BX4"/>
      <c r="BY4"/>
      <c r="BZ4"/>
      <c r="CA4"/>
      <c r="CB4"/>
      <c r="CC4" t="s">
        <v>144</v>
      </c>
      <c r="CD4"/>
      <c r="CE4"/>
      <c r="CF4"/>
      <c r="CG4"/>
      <c r="CH4"/>
      <c r="CI4" t="s">
        <v>781</v>
      </c>
      <c r="CJ4"/>
      <c r="CK4"/>
      <c r="CL4"/>
      <c r="CM4"/>
      <c r="CN4"/>
      <c r="CO4" t="s">
        <v>870</v>
      </c>
      <c r="CP4"/>
      <c r="CQ4"/>
      <c r="CR4"/>
      <c r="CS4"/>
      <c r="CT4"/>
      <c r="CU4" t="s">
        <v>781</v>
      </c>
      <c r="CV4"/>
      <c r="CW4"/>
      <c r="CX4"/>
      <c r="CY4"/>
      <c r="CZ4"/>
      <c r="DA4" t="s">
        <v>144</v>
      </c>
      <c r="DB4"/>
      <c r="DC4"/>
      <c r="DD4"/>
      <c r="DE4"/>
      <c r="DF4"/>
      <c r="DG4" t="s">
        <v>781</v>
      </c>
      <c r="DH4"/>
      <c r="DI4"/>
      <c r="DJ4"/>
      <c r="DK4"/>
      <c r="DL4"/>
      <c r="DM4" t="s">
        <v>870</v>
      </c>
      <c r="DN4"/>
      <c r="DO4"/>
      <c r="DP4"/>
      <c r="DQ4"/>
      <c r="DR4"/>
      <c r="DS4" t="s">
        <v>781</v>
      </c>
      <c r="DT4"/>
      <c r="DU4"/>
      <c r="DV4"/>
      <c r="DW4"/>
      <c r="DX4"/>
      <c r="DY4" t="s">
        <v>144</v>
      </c>
      <c r="DZ4"/>
      <c r="EA4"/>
      <c r="EB4"/>
      <c r="EC4"/>
      <c r="ED4"/>
      <c r="EE4" t="s">
        <v>781</v>
      </c>
      <c r="EF4"/>
      <c r="EG4"/>
      <c r="EH4"/>
      <c r="EI4"/>
      <c r="EJ4"/>
      <c r="EK4" t="s">
        <v>870</v>
      </c>
      <c r="EL4"/>
      <c r="EM4"/>
      <c r="EN4"/>
      <c r="EO4"/>
      <c r="EP4"/>
    </row>
    <row r="5" spans="3:146" ht="12.75">
      <c r="C5">
        <v>1</v>
      </c>
      <c r="D5"/>
      <c r="E5"/>
      <c r="F5"/>
      <c r="G5"/>
      <c r="H5"/>
      <c r="I5">
        <v>1</v>
      </c>
      <c r="J5"/>
      <c r="K5"/>
      <c r="L5"/>
      <c r="M5"/>
      <c r="N5"/>
      <c r="O5">
        <v>1</v>
      </c>
      <c r="P5"/>
      <c r="Q5"/>
      <c r="R5"/>
      <c r="S5"/>
      <c r="T5"/>
      <c r="U5">
        <v>1</v>
      </c>
      <c r="V5"/>
      <c r="W5"/>
      <c r="X5"/>
      <c r="Y5"/>
      <c r="Z5"/>
      <c r="AA5">
        <v>1</v>
      </c>
      <c r="AB5"/>
      <c r="AC5"/>
      <c r="AD5"/>
      <c r="AE5"/>
      <c r="AF5"/>
      <c r="AG5">
        <v>1</v>
      </c>
      <c r="AH5"/>
      <c r="AI5"/>
      <c r="AJ5"/>
      <c r="AK5"/>
      <c r="AL5"/>
      <c r="AM5">
        <v>1</v>
      </c>
      <c r="AN5"/>
      <c r="AO5"/>
      <c r="AP5"/>
      <c r="AQ5"/>
      <c r="AR5"/>
      <c r="AS5">
        <v>1</v>
      </c>
      <c r="AT5"/>
      <c r="AU5"/>
      <c r="AV5"/>
      <c r="AW5"/>
      <c r="AX5"/>
      <c r="AY5">
        <v>1</v>
      </c>
      <c r="AZ5"/>
      <c r="BA5"/>
      <c r="BB5"/>
      <c r="BC5"/>
      <c r="BD5"/>
      <c r="BE5">
        <v>1</v>
      </c>
      <c r="BF5"/>
      <c r="BG5"/>
      <c r="BH5"/>
      <c r="BI5"/>
      <c r="BJ5"/>
      <c r="BK5">
        <v>1</v>
      </c>
      <c r="BL5"/>
      <c r="BM5"/>
      <c r="BN5"/>
      <c r="BO5"/>
      <c r="BP5"/>
      <c r="BQ5">
        <v>1</v>
      </c>
      <c r="BR5"/>
      <c r="BS5"/>
      <c r="BT5"/>
      <c r="BU5"/>
      <c r="BV5"/>
      <c r="BW5">
        <v>1</v>
      </c>
      <c r="BX5"/>
      <c r="BY5"/>
      <c r="BZ5"/>
      <c r="CA5"/>
      <c r="CB5"/>
      <c r="CC5">
        <v>1</v>
      </c>
      <c r="CD5"/>
      <c r="CE5"/>
      <c r="CF5"/>
      <c r="CG5"/>
      <c r="CH5"/>
      <c r="CI5">
        <v>1</v>
      </c>
      <c r="CJ5"/>
      <c r="CK5"/>
      <c r="CL5"/>
      <c r="CM5"/>
      <c r="CN5"/>
      <c r="CO5">
        <v>1</v>
      </c>
      <c r="CP5"/>
      <c r="CQ5"/>
      <c r="CR5"/>
      <c r="CS5"/>
      <c r="CT5"/>
      <c r="CU5">
        <v>1</v>
      </c>
      <c r="CV5"/>
      <c r="CW5"/>
      <c r="CX5"/>
      <c r="CY5"/>
      <c r="CZ5"/>
      <c r="DA5">
        <v>1</v>
      </c>
      <c r="DB5"/>
      <c r="DC5"/>
      <c r="DD5"/>
      <c r="DE5"/>
      <c r="DF5"/>
      <c r="DG5">
        <v>1</v>
      </c>
      <c r="DH5"/>
      <c r="DI5"/>
      <c r="DJ5"/>
      <c r="DK5"/>
      <c r="DL5"/>
      <c r="DM5">
        <v>1</v>
      </c>
      <c r="DN5"/>
      <c r="DO5"/>
      <c r="DP5"/>
      <c r="DQ5"/>
      <c r="DR5"/>
      <c r="DS5">
        <v>1</v>
      </c>
      <c r="DT5"/>
      <c r="DU5"/>
      <c r="DV5"/>
      <c r="DW5"/>
      <c r="DX5"/>
      <c r="DY5">
        <v>1</v>
      </c>
      <c r="DZ5"/>
      <c r="EA5"/>
      <c r="EB5"/>
      <c r="EC5"/>
      <c r="ED5"/>
      <c r="EE5">
        <v>1</v>
      </c>
      <c r="EF5"/>
      <c r="EG5"/>
      <c r="EH5"/>
      <c r="EI5"/>
      <c r="EJ5"/>
      <c r="EK5">
        <v>1</v>
      </c>
      <c r="EL5"/>
      <c r="EM5"/>
      <c r="EN5"/>
      <c r="EO5"/>
      <c r="EP5"/>
    </row>
    <row r="6" spans="3:146" ht="12.75">
      <c r="C6" t="s">
        <v>148</v>
      </c>
      <c r="D6"/>
      <c r="E6"/>
      <c r="F6"/>
      <c r="G6"/>
      <c r="H6"/>
      <c r="I6" t="s">
        <v>150</v>
      </c>
      <c r="J6"/>
      <c r="K6"/>
      <c r="L6"/>
      <c r="M6"/>
      <c r="N6"/>
      <c r="O6" t="s">
        <v>144</v>
      </c>
      <c r="P6"/>
      <c r="Q6"/>
      <c r="R6"/>
      <c r="S6"/>
      <c r="T6"/>
      <c r="U6" t="s">
        <v>858</v>
      </c>
      <c r="V6"/>
      <c r="W6"/>
      <c r="X6"/>
      <c r="Y6"/>
      <c r="Z6"/>
      <c r="AA6" t="s">
        <v>148</v>
      </c>
      <c r="AB6"/>
      <c r="AC6"/>
      <c r="AD6"/>
      <c r="AE6"/>
      <c r="AF6"/>
      <c r="AG6" t="s">
        <v>150</v>
      </c>
      <c r="AH6"/>
      <c r="AI6"/>
      <c r="AJ6"/>
      <c r="AK6"/>
      <c r="AL6"/>
      <c r="AM6" t="s">
        <v>144</v>
      </c>
      <c r="AN6"/>
      <c r="AO6"/>
      <c r="AP6"/>
      <c r="AQ6"/>
      <c r="AR6"/>
      <c r="AS6" t="s">
        <v>858</v>
      </c>
      <c r="AT6"/>
      <c r="AU6"/>
      <c r="AV6"/>
      <c r="AW6"/>
      <c r="AX6"/>
      <c r="AY6" t="s">
        <v>148</v>
      </c>
      <c r="AZ6"/>
      <c r="BA6"/>
      <c r="BB6"/>
      <c r="BC6"/>
      <c r="BD6"/>
      <c r="BE6" t="s">
        <v>150</v>
      </c>
      <c r="BF6"/>
      <c r="BG6"/>
      <c r="BH6"/>
      <c r="BI6"/>
      <c r="BJ6"/>
      <c r="BK6" t="s">
        <v>144</v>
      </c>
      <c r="BL6"/>
      <c r="BM6"/>
      <c r="BN6"/>
      <c r="BO6"/>
      <c r="BP6"/>
      <c r="BQ6" t="s">
        <v>858</v>
      </c>
      <c r="BR6"/>
      <c r="BS6"/>
      <c r="BT6"/>
      <c r="BU6"/>
      <c r="BV6"/>
      <c r="BW6" t="s">
        <v>148</v>
      </c>
      <c r="BX6"/>
      <c r="BY6"/>
      <c r="BZ6"/>
      <c r="CA6"/>
      <c r="CB6"/>
      <c r="CC6" t="s">
        <v>150</v>
      </c>
      <c r="CD6"/>
      <c r="CE6"/>
      <c r="CF6"/>
      <c r="CG6"/>
      <c r="CH6"/>
      <c r="CI6" t="s">
        <v>144</v>
      </c>
      <c r="CJ6"/>
      <c r="CK6"/>
      <c r="CL6"/>
      <c r="CM6"/>
      <c r="CN6"/>
      <c r="CO6" t="s">
        <v>858</v>
      </c>
      <c r="CP6"/>
      <c r="CQ6"/>
      <c r="CR6"/>
      <c r="CS6"/>
      <c r="CT6"/>
      <c r="CU6" t="s">
        <v>148</v>
      </c>
      <c r="CV6"/>
      <c r="CW6"/>
      <c r="CX6"/>
      <c r="CY6"/>
      <c r="CZ6"/>
      <c r="DA6" t="s">
        <v>150</v>
      </c>
      <c r="DB6"/>
      <c r="DC6"/>
      <c r="DD6"/>
      <c r="DE6"/>
      <c r="DF6"/>
      <c r="DG6" t="s">
        <v>144</v>
      </c>
      <c r="DH6"/>
      <c r="DI6"/>
      <c r="DJ6"/>
      <c r="DK6"/>
      <c r="DL6"/>
      <c r="DM6" t="s">
        <v>858</v>
      </c>
      <c r="DN6"/>
      <c r="DO6"/>
      <c r="DP6"/>
      <c r="DQ6"/>
      <c r="DR6"/>
      <c r="DS6" t="s">
        <v>148</v>
      </c>
      <c r="DT6"/>
      <c r="DU6"/>
      <c r="DV6"/>
      <c r="DW6"/>
      <c r="DX6"/>
      <c r="DY6" t="s">
        <v>150</v>
      </c>
      <c r="DZ6"/>
      <c r="EA6"/>
      <c r="EB6"/>
      <c r="EC6"/>
      <c r="ED6"/>
      <c r="EE6" t="s">
        <v>144</v>
      </c>
      <c r="EF6"/>
      <c r="EG6"/>
      <c r="EH6"/>
      <c r="EI6"/>
      <c r="EJ6"/>
      <c r="EK6" t="s">
        <v>858</v>
      </c>
      <c r="EL6"/>
      <c r="EM6"/>
      <c r="EN6"/>
      <c r="EO6"/>
      <c r="EP6"/>
    </row>
    <row r="7" spans="2:146" ht="12.75">
      <c r="B7"/>
      <c r="C7">
        <v>1</v>
      </c>
      <c r="D7"/>
      <c r="E7"/>
      <c r="F7" t="s">
        <v>58</v>
      </c>
      <c r="G7"/>
      <c r="H7"/>
      <c r="I7">
        <v>1</v>
      </c>
      <c r="J7"/>
      <c r="K7"/>
      <c r="L7" t="s">
        <v>58</v>
      </c>
      <c r="M7"/>
      <c r="N7"/>
      <c r="O7">
        <v>1</v>
      </c>
      <c r="P7"/>
      <c r="Q7"/>
      <c r="R7"/>
      <c r="S7"/>
      <c r="T7"/>
      <c r="U7">
        <v>1</v>
      </c>
      <c r="V7"/>
      <c r="W7"/>
      <c r="X7"/>
      <c r="Y7"/>
      <c r="Z7"/>
      <c r="AA7">
        <v>1</v>
      </c>
      <c r="AB7"/>
      <c r="AC7"/>
      <c r="AD7" t="s">
        <v>58</v>
      </c>
      <c r="AE7"/>
      <c r="AF7"/>
      <c r="AG7">
        <v>1</v>
      </c>
      <c r="AH7"/>
      <c r="AI7"/>
      <c r="AJ7" t="s">
        <v>58</v>
      </c>
      <c r="AK7"/>
      <c r="AL7"/>
      <c r="AM7">
        <v>1</v>
      </c>
      <c r="AN7"/>
      <c r="AO7"/>
      <c r="AP7"/>
      <c r="AQ7"/>
      <c r="AR7"/>
      <c r="AS7">
        <v>1</v>
      </c>
      <c r="AT7"/>
      <c r="AU7"/>
      <c r="AV7"/>
      <c r="AW7"/>
      <c r="AX7"/>
      <c r="AY7">
        <v>1</v>
      </c>
      <c r="AZ7"/>
      <c r="BA7"/>
      <c r="BB7" t="s">
        <v>58</v>
      </c>
      <c r="BC7"/>
      <c r="BD7"/>
      <c r="BE7">
        <v>1</v>
      </c>
      <c r="BF7"/>
      <c r="BG7"/>
      <c r="BH7" t="s">
        <v>58</v>
      </c>
      <c r="BI7"/>
      <c r="BJ7"/>
      <c r="BK7">
        <v>1</v>
      </c>
      <c r="BL7"/>
      <c r="BM7"/>
      <c r="BN7"/>
      <c r="BO7"/>
      <c r="BP7"/>
      <c r="BQ7">
        <v>1</v>
      </c>
      <c r="BR7"/>
      <c r="BS7"/>
      <c r="BT7"/>
      <c r="BU7"/>
      <c r="BV7"/>
      <c r="BW7">
        <v>1</v>
      </c>
      <c r="BX7"/>
      <c r="BY7"/>
      <c r="BZ7" t="s">
        <v>58</v>
      </c>
      <c r="CA7"/>
      <c r="CB7"/>
      <c r="CC7">
        <v>1</v>
      </c>
      <c r="CD7"/>
      <c r="CE7"/>
      <c r="CF7" t="s">
        <v>58</v>
      </c>
      <c r="CG7"/>
      <c r="CH7"/>
      <c r="CI7">
        <v>1</v>
      </c>
      <c r="CJ7"/>
      <c r="CK7"/>
      <c r="CL7"/>
      <c r="CM7"/>
      <c r="CN7"/>
      <c r="CO7">
        <v>1</v>
      </c>
      <c r="CP7"/>
      <c r="CQ7"/>
      <c r="CR7"/>
      <c r="CS7"/>
      <c r="CT7"/>
      <c r="CU7">
        <v>1</v>
      </c>
      <c r="CV7"/>
      <c r="CW7"/>
      <c r="CX7" t="s">
        <v>58</v>
      </c>
      <c r="CY7"/>
      <c r="CZ7"/>
      <c r="DA7">
        <v>1</v>
      </c>
      <c r="DB7"/>
      <c r="DC7"/>
      <c r="DD7" t="s">
        <v>58</v>
      </c>
      <c r="DE7"/>
      <c r="DF7"/>
      <c r="DG7">
        <v>1</v>
      </c>
      <c r="DH7"/>
      <c r="DI7"/>
      <c r="DJ7"/>
      <c r="DK7"/>
      <c r="DL7"/>
      <c r="DM7">
        <v>1</v>
      </c>
      <c r="DN7"/>
      <c r="DO7"/>
      <c r="DP7"/>
      <c r="DQ7"/>
      <c r="DR7"/>
      <c r="DS7">
        <v>1</v>
      </c>
      <c r="DT7"/>
      <c r="DU7"/>
      <c r="DV7" t="s">
        <v>58</v>
      </c>
      <c r="DW7"/>
      <c r="DX7"/>
      <c r="DY7">
        <v>1</v>
      </c>
      <c r="DZ7"/>
      <c r="EA7"/>
      <c r="EB7" t="s">
        <v>58</v>
      </c>
      <c r="EC7"/>
      <c r="ED7"/>
      <c r="EE7">
        <v>1</v>
      </c>
      <c r="EF7"/>
      <c r="EG7"/>
      <c r="EH7"/>
      <c r="EI7"/>
      <c r="EJ7"/>
      <c r="EK7">
        <v>1</v>
      </c>
      <c r="EL7"/>
      <c r="EM7"/>
      <c r="EN7"/>
      <c r="EO7"/>
      <c r="EP7"/>
    </row>
    <row r="8" spans="2:146" ht="12.75">
      <c r="B8"/>
      <c r="C8" t="s">
        <v>143</v>
      </c>
      <c r="D8"/>
      <c r="E8"/>
      <c r="F8" t="s">
        <v>143</v>
      </c>
      <c r="G8"/>
      <c r="H8"/>
      <c r="I8" t="s">
        <v>143</v>
      </c>
      <c r="J8"/>
      <c r="K8"/>
      <c r="L8" t="s">
        <v>143</v>
      </c>
      <c r="M8"/>
      <c r="N8"/>
      <c r="O8" t="s">
        <v>151</v>
      </c>
      <c r="P8"/>
      <c r="Q8"/>
      <c r="R8"/>
      <c r="S8"/>
      <c r="T8"/>
      <c r="U8" t="s">
        <v>144</v>
      </c>
      <c r="V8"/>
      <c r="W8"/>
      <c r="X8"/>
      <c r="Y8"/>
      <c r="Z8"/>
      <c r="AA8" t="s">
        <v>143</v>
      </c>
      <c r="AB8"/>
      <c r="AC8"/>
      <c r="AD8" t="s">
        <v>143</v>
      </c>
      <c r="AE8"/>
      <c r="AF8"/>
      <c r="AG8" t="s">
        <v>143</v>
      </c>
      <c r="AH8"/>
      <c r="AI8"/>
      <c r="AJ8" t="s">
        <v>143</v>
      </c>
      <c r="AK8"/>
      <c r="AL8"/>
      <c r="AM8" t="s">
        <v>151</v>
      </c>
      <c r="AN8"/>
      <c r="AO8"/>
      <c r="AP8"/>
      <c r="AQ8"/>
      <c r="AR8"/>
      <c r="AS8" t="s">
        <v>144</v>
      </c>
      <c r="AT8"/>
      <c r="AU8"/>
      <c r="AV8"/>
      <c r="AW8"/>
      <c r="AX8"/>
      <c r="AY8" t="s">
        <v>143</v>
      </c>
      <c r="AZ8"/>
      <c r="BA8"/>
      <c r="BB8" t="s">
        <v>143</v>
      </c>
      <c r="BC8"/>
      <c r="BD8"/>
      <c r="BE8" t="s">
        <v>143</v>
      </c>
      <c r="BF8"/>
      <c r="BG8"/>
      <c r="BH8" t="s">
        <v>143</v>
      </c>
      <c r="BI8"/>
      <c r="BJ8"/>
      <c r="BK8" t="s">
        <v>151</v>
      </c>
      <c r="BL8"/>
      <c r="BM8"/>
      <c r="BN8"/>
      <c r="BO8"/>
      <c r="BP8"/>
      <c r="BQ8" t="s">
        <v>144</v>
      </c>
      <c r="BR8"/>
      <c r="BS8"/>
      <c r="BT8"/>
      <c r="BU8"/>
      <c r="BV8"/>
      <c r="BW8" t="s">
        <v>143</v>
      </c>
      <c r="BX8"/>
      <c r="BY8"/>
      <c r="BZ8" t="s">
        <v>143</v>
      </c>
      <c r="CA8"/>
      <c r="CB8"/>
      <c r="CC8" t="s">
        <v>143</v>
      </c>
      <c r="CD8"/>
      <c r="CE8"/>
      <c r="CF8" t="s">
        <v>143</v>
      </c>
      <c r="CG8"/>
      <c r="CH8"/>
      <c r="CI8" t="s">
        <v>151</v>
      </c>
      <c r="CJ8"/>
      <c r="CK8"/>
      <c r="CL8"/>
      <c r="CM8"/>
      <c r="CN8"/>
      <c r="CO8" t="s">
        <v>144</v>
      </c>
      <c r="CP8"/>
      <c r="CQ8"/>
      <c r="CR8"/>
      <c r="CS8"/>
      <c r="CT8"/>
      <c r="CU8" t="s">
        <v>143</v>
      </c>
      <c r="CV8"/>
      <c r="CW8"/>
      <c r="CX8" t="s">
        <v>143</v>
      </c>
      <c r="CY8"/>
      <c r="CZ8"/>
      <c r="DA8" t="s">
        <v>143</v>
      </c>
      <c r="DB8"/>
      <c r="DC8"/>
      <c r="DD8" t="s">
        <v>143</v>
      </c>
      <c r="DE8"/>
      <c r="DF8"/>
      <c r="DG8" t="s">
        <v>151</v>
      </c>
      <c r="DH8"/>
      <c r="DI8"/>
      <c r="DJ8"/>
      <c r="DK8"/>
      <c r="DL8"/>
      <c r="DM8" t="s">
        <v>144</v>
      </c>
      <c r="DN8"/>
      <c r="DO8"/>
      <c r="DP8"/>
      <c r="DQ8"/>
      <c r="DR8"/>
      <c r="DS8" t="s">
        <v>143</v>
      </c>
      <c r="DT8"/>
      <c r="DU8"/>
      <c r="DV8" t="s">
        <v>143</v>
      </c>
      <c r="DW8"/>
      <c r="DX8"/>
      <c r="DY8" t="s">
        <v>143</v>
      </c>
      <c r="DZ8"/>
      <c r="EA8"/>
      <c r="EB8" t="s">
        <v>143</v>
      </c>
      <c r="EC8"/>
      <c r="ED8"/>
      <c r="EE8" t="s">
        <v>151</v>
      </c>
      <c r="EF8"/>
      <c r="EG8"/>
      <c r="EH8"/>
      <c r="EI8"/>
      <c r="EJ8"/>
      <c r="EK8" t="s">
        <v>144</v>
      </c>
      <c r="EL8"/>
      <c r="EM8"/>
      <c r="EN8"/>
      <c r="EO8"/>
      <c r="EP8"/>
    </row>
    <row r="9" spans="2:146" ht="12.75">
      <c r="B9"/>
      <c r="C9" s="119" t="s">
        <v>146</v>
      </c>
      <c r="D9" s="119" t="s">
        <v>145</v>
      </c>
      <c r="E9" s="119" t="s">
        <v>58</v>
      </c>
      <c r="F9" s="119" t="s">
        <v>146</v>
      </c>
      <c r="G9" s="119" t="s">
        <v>145</v>
      </c>
      <c r="H9" s="119" t="s">
        <v>58</v>
      </c>
      <c r="I9" s="119" t="s">
        <v>146</v>
      </c>
      <c r="J9" s="119" t="s">
        <v>145</v>
      </c>
      <c r="K9" s="119" t="s">
        <v>58</v>
      </c>
      <c r="L9" s="119" t="s">
        <v>146</v>
      </c>
      <c r="M9" s="119" t="s">
        <v>145</v>
      </c>
      <c r="N9" s="119" t="s">
        <v>58</v>
      </c>
      <c r="O9">
        <v>1</v>
      </c>
      <c r="P9"/>
      <c r="Q9"/>
      <c r="R9" t="s">
        <v>58</v>
      </c>
      <c r="S9"/>
      <c r="T9"/>
      <c r="U9">
        <v>1</v>
      </c>
      <c r="V9"/>
      <c r="W9"/>
      <c r="X9"/>
      <c r="Y9"/>
      <c r="Z9"/>
      <c r="AA9" s="119" t="s">
        <v>146</v>
      </c>
      <c r="AB9" s="119" t="s">
        <v>145</v>
      </c>
      <c r="AC9" s="119" t="s">
        <v>58</v>
      </c>
      <c r="AD9" s="119" t="s">
        <v>146</v>
      </c>
      <c r="AE9" s="119" t="s">
        <v>145</v>
      </c>
      <c r="AF9" s="119" t="s">
        <v>58</v>
      </c>
      <c r="AG9" s="119" t="s">
        <v>146</v>
      </c>
      <c r="AH9" s="119" t="s">
        <v>145</v>
      </c>
      <c r="AI9" s="119" t="s">
        <v>58</v>
      </c>
      <c r="AJ9" s="119" t="s">
        <v>146</v>
      </c>
      <c r="AK9" s="119" t="s">
        <v>145</v>
      </c>
      <c r="AL9" s="119" t="s">
        <v>58</v>
      </c>
      <c r="AM9">
        <v>1</v>
      </c>
      <c r="AN9"/>
      <c r="AO9"/>
      <c r="AP9" t="s">
        <v>58</v>
      </c>
      <c r="AQ9"/>
      <c r="AR9"/>
      <c r="AS9">
        <v>1</v>
      </c>
      <c r="AT9"/>
      <c r="AU9"/>
      <c r="AV9"/>
      <c r="AW9"/>
      <c r="AX9"/>
      <c r="AY9" s="119" t="s">
        <v>146</v>
      </c>
      <c r="AZ9" s="119" t="s">
        <v>145</v>
      </c>
      <c r="BA9" s="119" t="s">
        <v>58</v>
      </c>
      <c r="BB9" s="119" t="s">
        <v>146</v>
      </c>
      <c r="BC9" s="119" t="s">
        <v>145</v>
      </c>
      <c r="BD9" s="119" t="s">
        <v>58</v>
      </c>
      <c r="BE9" s="119" t="s">
        <v>146</v>
      </c>
      <c r="BF9" s="119" t="s">
        <v>145</v>
      </c>
      <c r="BG9" s="119" t="s">
        <v>58</v>
      </c>
      <c r="BH9" s="119" t="s">
        <v>146</v>
      </c>
      <c r="BI9" s="119" t="s">
        <v>145</v>
      </c>
      <c r="BJ9" s="119" t="s">
        <v>58</v>
      </c>
      <c r="BK9">
        <v>1</v>
      </c>
      <c r="BL9"/>
      <c r="BM9"/>
      <c r="BN9" t="s">
        <v>58</v>
      </c>
      <c r="BO9"/>
      <c r="BP9"/>
      <c r="BQ9">
        <v>1</v>
      </c>
      <c r="BR9"/>
      <c r="BS9"/>
      <c r="BT9"/>
      <c r="BU9"/>
      <c r="BV9"/>
      <c r="BW9" s="119" t="s">
        <v>146</v>
      </c>
      <c r="BX9" s="119" t="s">
        <v>145</v>
      </c>
      <c r="BY9" s="119" t="s">
        <v>58</v>
      </c>
      <c r="BZ9" s="119" t="s">
        <v>146</v>
      </c>
      <c r="CA9" s="119" t="s">
        <v>145</v>
      </c>
      <c r="CB9" s="119" t="s">
        <v>58</v>
      </c>
      <c r="CC9" s="119" t="s">
        <v>146</v>
      </c>
      <c r="CD9" s="119" t="s">
        <v>145</v>
      </c>
      <c r="CE9" s="119" t="s">
        <v>58</v>
      </c>
      <c r="CF9" s="119" t="s">
        <v>146</v>
      </c>
      <c r="CG9" s="119" t="s">
        <v>145</v>
      </c>
      <c r="CH9" s="119" t="s">
        <v>58</v>
      </c>
      <c r="CI9">
        <v>1</v>
      </c>
      <c r="CJ9"/>
      <c r="CK9"/>
      <c r="CL9" t="s">
        <v>58</v>
      </c>
      <c r="CM9"/>
      <c r="CN9"/>
      <c r="CO9">
        <v>1</v>
      </c>
      <c r="CP9"/>
      <c r="CQ9"/>
      <c r="CR9"/>
      <c r="CS9"/>
      <c r="CT9"/>
      <c r="CU9" s="119" t="s">
        <v>146</v>
      </c>
      <c r="CV9" s="119" t="s">
        <v>145</v>
      </c>
      <c r="CW9" s="119" t="s">
        <v>58</v>
      </c>
      <c r="CX9" s="119" t="s">
        <v>146</v>
      </c>
      <c r="CY9" s="119" t="s">
        <v>145</v>
      </c>
      <c r="CZ9" s="119" t="s">
        <v>58</v>
      </c>
      <c r="DA9" s="119" t="s">
        <v>146</v>
      </c>
      <c r="DB9" s="119" t="s">
        <v>145</v>
      </c>
      <c r="DC9" s="119" t="s">
        <v>58</v>
      </c>
      <c r="DD9" s="119" t="s">
        <v>146</v>
      </c>
      <c r="DE9" s="119" t="s">
        <v>145</v>
      </c>
      <c r="DF9" s="119" t="s">
        <v>58</v>
      </c>
      <c r="DG9">
        <v>1</v>
      </c>
      <c r="DH9"/>
      <c r="DI9"/>
      <c r="DJ9" t="s">
        <v>58</v>
      </c>
      <c r="DK9"/>
      <c r="DL9"/>
      <c r="DM9">
        <v>1</v>
      </c>
      <c r="DN9"/>
      <c r="DO9"/>
      <c r="DP9"/>
      <c r="DQ9"/>
      <c r="DR9"/>
      <c r="DS9" s="119" t="s">
        <v>146</v>
      </c>
      <c r="DT9" s="119" t="s">
        <v>145</v>
      </c>
      <c r="DU9" s="119" t="s">
        <v>58</v>
      </c>
      <c r="DV9" s="119" t="s">
        <v>146</v>
      </c>
      <c r="DW9" s="119" t="s">
        <v>145</v>
      </c>
      <c r="DX9" s="119" t="s">
        <v>58</v>
      </c>
      <c r="DY9" s="119" t="s">
        <v>146</v>
      </c>
      <c r="DZ9" s="119" t="s">
        <v>145</v>
      </c>
      <c r="EA9" s="119" t="s">
        <v>58</v>
      </c>
      <c r="EB9" s="119" t="s">
        <v>146</v>
      </c>
      <c r="EC9" s="119" t="s">
        <v>145</v>
      </c>
      <c r="ED9" s="119" t="s">
        <v>58</v>
      </c>
      <c r="EE9">
        <v>1</v>
      </c>
      <c r="EF9"/>
      <c r="EG9"/>
      <c r="EH9" t="s">
        <v>58</v>
      </c>
      <c r="EI9"/>
      <c r="EJ9"/>
      <c r="EK9">
        <v>1</v>
      </c>
      <c r="EL9"/>
      <c r="EM9"/>
      <c r="EN9"/>
      <c r="EO9"/>
      <c r="EP9"/>
    </row>
    <row r="10" spans="2:146" ht="12.75">
      <c r="B10"/>
      <c r="C10" s="119" t="s">
        <v>157</v>
      </c>
      <c r="D10" s="119" t="s">
        <v>157</v>
      </c>
      <c r="E10" s="119" t="s">
        <v>157</v>
      </c>
      <c r="F10" s="119" t="s">
        <v>157</v>
      </c>
      <c r="G10" s="119" t="s">
        <v>157</v>
      </c>
      <c r="H10" s="119" t="s">
        <v>157</v>
      </c>
      <c r="I10" s="119" t="s">
        <v>157</v>
      </c>
      <c r="J10" s="119" t="s">
        <v>157</v>
      </c>
      <c r="K10" s="119" t="s">
        <v>157</v>
      </c>
      <c r="L10" s="119" t="s">
        <v>157</v>
      </c>
      <c r="M10" s="119" t="s">
        <v>157</v>
      </c>
      <c r="N10" s="119" t="s">
        <v>157</v>
      </c>
      <c r="O10" t="s">
        <v>143</v>
      </c>
      <c r="P10"/>
      <c r="Q10"/>
      <c r="R10" t="s">
        <v>143</v>
      </c>
      <c r="S10"/>
      <c r="T10"/>
      <c r="U10" t="s">
        <v>871</v>
      </c>
      <c r="V10"/>
      <c r="W10"/>
      <c r="X10"/>
      <c r="Y10"/>
      <c r="Z10"/>
      <c r="AA10" s="119" t="s">
        <v>157</v>
      </c>
      <c r="AB10" s="119" t="s">
        <v>157</v>
      </c>
      <c r="AC10" s="119" t="s">
        <v>157</v>
      </c>
      <c r="AD10" s="119" t="s">
        <v>157</v>
      </c>
      <c r="AE10" s="119" t="s">
        <v>157</v>
      </c>
      <c r="AF10" s="119" t="s">
        <v>157</v>
      </c>
      <c r="AG10" s="119" t="s">
        <v>157</v>
      </c>
      <c r="AH10" s="119" t="s">
        <v>157</v>
      </c>
      <c r="AI10" s="119" t="s">
        <v>157</v>
      </c>
      <c r="AJ10" s="119" t="s">
        <v>157</v>
      </c>
      <c r="AK10" s="119" t="s">
        <v>157</v>
      </c>
      <c r="AL10" s="119" t="s">
        <v>157</v>
      </c>
      <c r="AM10" t="s">
        <v>143</v>
      </c>
      <c r="AN10"/>
      <c r="AO10"/>
      <c r="AP10" t="s">
        <v>143</v>
      </c>
      <c r="AQ10"/>
      <c r="AR10"/>
      <c r="AS10" t="s">
        <v>871</v>
      </c>
      <c r="AT10"/>
      <c r="AU10"/>
      <c r="AV10"/>
      <c r="AW10"/>
      <c r="AX10"/>
      <c r="AY10" s="119" t="s">
        <v>157</v>
      </c>
      <c r="AZ10" s="119" t="s">
        <v>157</v>
      </c>
      <c r="BA10" s="119" t="s">
        <v>157</v>
      </c>
      <c r="BB10" s="119" t="s">
        <v>157</v>
      </c>
      <c r="BC10" s="119" t="s">
        <v>157</v>
      </c>
      <c r="BD10" s="119" t="s">
        <v>157</v>
      </c>
      <c r="BE10" s="119" t="s">
        <v>157</v>
      </c>
      <c r="BF10" s="119" t="s">
        <v>157</v>
      </c>
      <c r="BG10" s="119" t="s">
        <v>157</v>
      </c>
      <c r="BH10" s="119" t="s">
        <v>157</v>
      </c>
      <c r="BI10" s="119" t="s">
        <v>157</v>
      </c>
      <c r="BJ10" s="119" t="s">
        <v>157</v>
      </c>
      <c r="BK10" t="s">
        <v>143</v>
      </c>
      <c r="BL10"/>
      <c r="BM10"/>
      <c r="BN10" t="s">
        <v>143</v>
      </c>
      <c r="BO10"/>
      <c r="BP10"/>
      <c r="BQ10" t="s">
        <v>871</v>
      </c>
      <c r="BR10"/>
      <c r="BS10"/>
      <c r="BT10"/>
      <c r="BU10"/>
      <c r="BV10"/>
      <c r="BW10" s="119" t="s">
        <v>157</v>
      </c>
      <c r="BX10" s="119" t="s">
        <v>157</v>
      </c>
      <c r="BY10" s="119" t="s">
        <v>157</v>
      </c>
      <c r="BZ10" s="119" t="s">
        <v>157</v>
      </c>
      <c r="CA10" s="119" t="s">
        <v>157</v>
      </c>
      <c r="CB10" s="119" t="s">
        <v>157</v>
      </c>
      <c r="CC10" s="119" t="s">
        <v>157</v>
      </c>
      <c r="CD10" s="119" t="s">
        <v>157</v>
      </c>
      <c r="CE10" s="119" t="s">
        <v>157</v>
      </c>
      <c r="CF10" s="119" t="s">
        <v>157</v>
      </c>
      <c r="CG10" s="119" t="s">
        <v>157</v>
      </c>
      <c r="CH10" s="119" t="s">
        <v>157</v>
      </c>
      <c r="CI10" t="s">
        <v>143</v>
      </c>
      <c r="CJ10"/>
      <c r="CK10"/>
      <c r="CL10" t="s">
        <v>143</v>
      </c>
      <c r="CM10"/>
      <c r="CN10"/>
      <c r="CO10" t="s">
        <v>871</v>
      </c>
      <c r="CP10"/>
      <c r="CQ10"/>
      <c r="CR10"/>
      <c r="CS10"/>
      <c r="CT10"/>
      <c r="CU10" s="119" t="s">
        <v>157</v>
      </c>
      <c r="CV10" s="119" t="s">
        <v>157</v>
      </c>
      <c r="CW10" s="119" t="s">
        <v>157</v>
      </c>
      <c r="CX10" s="119" t="s">
        <v>157</v>
      </c>
      <c r="CY10" s="119" t="s">
        <v>157</v>
      </c>
      <c r="CZ10" s="119" t="s">
        <v>157</v>
      </c>
      <c r="DA10" s="119" t="s">
        <v>157</v>
      </c>
      <c r="DB10" s="119" t="s">
        <v>157</v>
      </c>
      <c r="DC10" s="119" t="s">
        <v>157</v>
      </c>
      <c r="DD10" s="119" t="s">
        <v>157</v>
      </c>
      <c r="DE10" s="119" t="s">
        <v>157</v>
      </c>
      <c r="DF10" s="119" t="s">
        <v>157</v>
      </c>
      <c r="DG10" t="s">
        <v>143</v>
      </c>
      <c r="DH10"/>
      <c r="DI10"/>
      <c r="DJ10" t="s">
        <v>143</v>
      </c>
      <c r="DK10"/>
      <c r="DL10"/>
      <c r="DM10" t="s">
        <v>871</v>
      </c>
      <c r="DN10"/>
      <c r="DO10"/>
      <c r="DP10"/>
      <c r="DQ10"/>
      <c r="DR10"/>
      <c r="DS10" s="119" t="s">
        <v>157</v>
      </c>
      <c r="DT10" s="119" t="s">
        <v>157</v>
      </c>
      <c r="DU10" s="119" t="s">
        <v>157</v>
      </c>
      <c r="DV10" s="119" t="s">
        <v>157</v>
      </c>
      <c r="DW10" s="119" t="s">
        <v>157</v>
      </c>
      <c r="DX10" s="119" t="s">
        <v>157</v>
      </c>
      <c r="DY10" s="119" t="s">
        <v>157</v>
      </c>
      <c r="DZ10" s="119" t="s">
        <v>157</v>
      </c>
      <c r="EA10" s="119" t="s">
        <v>157</v>
      </c>
      <c r="EB10" s="119" t="s">
        <v>157</v>
      </c>
      <c r="EC10" s="119" t="s">
        <v>157</v>
      </c>
      <c r="ED10" s="119" t="s">
        <v>157</v>
      </c>
      <c r="EE10" t="s">
        <v>143</v>
      </c>
      <c r="EF10"/>
      <c r="EG10"/>
      <c r="EH10" t="s">
        <v>143</v>
      </c>
      <c r="EI10"/>
      <c r="EJ10"/>
      <c r="EK10" t="s">
        <v>871</v>
      </c>
      <c r="EL10"/>
      <c r="EM10"/>
      <c r="EN10"/>
      <c r="EO10"/>
      <c r="EP10"/>
    </row>
    <row r="11" spans="2:146" ht="12.75">
      <c r="B11"/>
      <c r="C11" s="119" t="s">
        <v>146</v>
      </c>
      <c r="D11" s="119" t="s">
        <v>145</v>
      </c>
      <c r="E11" s="119" t="s">
        <v>58</v>
      </c>
      <c r="F11" s="119" t="s">
        <v>146</v>
      </c>
      <c r="G11" s="119" t="s">
        <v>145</v>
      </c>
      <c r="H11" s="119" t="s">
        <v>58</v>
      </c>
      <c r="I11">
        <v>1</v>
      </c>
      <c r="J11"/>
      <c r="K11"/>
      <c r="L11" t="s">
        <v>58</v>
      </c>
      <c r="M11"/>
      <c r="N11"/>
      <c r="O11" s="119" t="s">
        <v>146</v>
      </c>
      <c r="P11" s="119" t="s">
        <v>145</v>
      </c>
      <c r="Q11" s="119" t="s">
        <v>58</v>
      </c>
      <c r="R11" s="119" t="s">
        <v>146</v>
      </c>
      <c r="S11" s="119" t="s">
        <v>145</v>
      </c>
      <c r="T11" s="119" t="s">
        <v>58</v>
      </c>
      <c r="U11">
        <v>1</v>
      </c>
      <c r="V11"/>
      <c r="W11"/>
      <c r="X11" t="s">
        <v>58</v>
      </c>
      <c r="Y11"/>
      <c r="Z11"/>
      <c r="AA11" s="119" t="s">
        <v>146</v>
      </c>
      <c r="AB11" s="119" t="s">
        <v>145</v>
      </c>
      <c r="AC11" s="119" t="s">
        <v>58</v>
      </c>
      <c r="AD11" s="119" t="s">
        <v>146</v>
      </c>
      <c r="AE11" s="119" t="s">
        <v>145</v>
      </c>
      <c r="AF11" s="119" t="s">
        <v>58</v>
      </c>
      <c r="AG11">
        <v>1</v>
      </c>
      <c r="AH11"/>
      <c r="AI11"/>
      <c r="AJ11" t="s">
        <v>58</v>
      </c>
      <c r="AK11"/>
      <c r="AL11"/>
      <c r="AM11" s="119" t="s">
        <v>146</v>
      </c>
      <c r="AN11" s="119" t="s">
        <v>145</v>
      </c>
      <c r="AO11" s="119" t="s">
        <v>58</v>
      </c>
      <c r="AP11" s="119" t="s">
        <v>146</v>
      </c>
      <c r="AQ11" s="119" t="s">
        <v>145</v>
      </c>
      <c r="AR11" s="119" t="s">
        <v>58</v>
      </c>
      <c r="AS11">
        <v>1</v>
      </c>
      <c r="AT11"/>
      <c r="AU11"/>
      <c r="AV11" t="s">
        <v>58</v>
      </c>
      <c r="AW11"/>
      <c r="AX11"/>
      <c r="AY11" s="119" t="s">
        <v>146</v>
      </c>
      <c r="AZ11" s="119" t="s">
        <v>145</v>
      </c>
      <c r="BA11" s="119" t="s">
        <v>58</v>
      </c>
      <c r="BB11" s="119" t="s">
        <v>146</v>
      </c>
      <c r="BC11" s="119" t="s">
        <v>145</v>
      </c>
      <c r="BD11" s="119" t="s">
        <v>58</v>
      </c>
      <c r="BE11">
        <v>1</v>
      </c>
      <c r="BF11"/>
      <c r="BG11"/>
      <c r="BH11" t="s">
        <v>58</v>
      </c>
      <c r="BI11"/>
      <c r="BJ11"/>
      <c r="BK11" s="119" t="s">
        <v>146</v>
      </c>
      <c r="BL11" s="119" t="s">
        <v>145</v>
      </c>
      <c r="BM11" s="119" t="s">
        <v>58</v>
      </c>
      <c r="BN11" s="119" t="s">
        <v>146</v>
      </c>
      <c r="BO11" s="119" t="s">
        <v>145</v>
      </c>
      <c r="BP11" s="119" t="s">
        <v>58</v>
      </c>
      <c r="BQ11">
        <v>1</v>
      </c>
      <c r="BR11"/>
      <c r="BS11"/>
      <c r="BT11" t="s">
        <v>58</v>
      </c>
      <c r="BU11"/>
      <c r="BV11"/>
      <c r="BW11" s="119" t="s">
        <v>146</v>
      </c>
      <c r="BX11" s="119" t="s">
        <v>145</v>
      </c>
      <c r="BY11" s="119" t="s">
        <v>58</v>
      </c>
      <c r="BZ11" s="119" t="s">
        <v>146</v>
      </c>
      <c r="CA11" s="119" t="s">
        <v>145</v>
      </c>
      <c r="CB11" s="119" t="s">
        <v>58</v>
      </c>
      <c r="CC11">
        <v>1</v>
      </c>
      <c r="CD11"/>
      <c r="CE11"/>
      <c r="CF11" t="s">
        <v>58</v>
      </c>
      <c r="CG11"/>
      <c r="CH11"/>
      <c r="CI11" s="119" t="s">
        <v>146</v>
      </c>
      <c r="CJ11" s="119" t="s">
        <v>145</v>
      </c>
      <c r="CK11" s="119" t="s">
        <v>58</v>
      </c>
      <c r="CL11" s="119" t="s">
        <v>146</v>
      </c>
      <c r="CM11" s="119" t="s">
        <v>145</v>
      </c>
      <c r="CN11" s="119" t="s">
        <v>58</v>
      </c>
      <c r="CO11">
        <v>1</v>
      </c>
      <c r="CP11"/>
      <c r="CQ11"/>
      <c r="CR11" t="s">
        <v>58</v>
      </c>
      <c r="CS11"/>
      <c r="CT11"/>
      <c r="CU11" s="119" t="s">
        <v>146</v>
      </c>
      <c r="CV11" s="119" t="s">
        <v>145</v>
      </c>
      <c r="CW11" s="119" t="s">
        <v>58</v>
      </c>
      <c r="CX11" s="119" t="s">
        <v>146</v>
      </c>
      <c r="CY11" s="119" t="s">
        <v>145</v>
      </c>
      <c r="CZ11" s="119" t="s">
        <v>58</v>
      </c>
      <c r="DA11">
        <v>1</v>
      </c>
      <c r="DB11"/>
      <c r="DC11"/>
      <c r="DD11" t="s">
        <v>58</v>
      </c>
      <c r="DE11"/>
      <c r="DF11"/>
      <c r="DG11" s="119" t="s">
        <v>146</v>
      </c>
      <c r="DH11" s="119" t="s">
        <v>145</v>
      </c>
      <c r="DI11" s="119" t="s">
        <v>58</v>
      </c>
      <c r="DJ11" s="119" t="s">
        <v>146</v>
      </c>
      <c r="DK11" s="119" t="s">
        <v>145</v>
      </c>
      <c r="DL11" s="119" t="s">
        <v>58</v>
      </c>
      <c r="DM11">
        <v>1</v>
      </c>
      <c r="DN11"/>
      <c r="DO11"/>
      <c r="DP11" t="s">
        <v>58</v>
      </c>
      <c r="DQ11"/>
      <c r="DR11"/>
      <c r="DS11" s="119" t="s">
        <v>146</v>
      </c>
      <c r="DT11" s="119" t="s">
        <v>145</v>
      </c>
      <c r="DU11" s="119" t="s">
        <v>58</v>
      </c>
      <c r="DV11" s="119" t="s">
        <v>146</v>
      </c>
      <c r="DW11" s="119" t="s">
        <v>145</v>
      </c>
      <c r="DX11" s="119" t="s">
        <v>58</v>
      </c>
      <c r="DY11">
        <v>1</v>
      </c>
      <c r="DZ11"/>
      <c r="EA11"/>
      <c r="EB11" t="s">
        <v>58</v>
      </c>
      <c r="EC11"/>
      <c r="ED11"/>
      <c r="EE11" s="119" t="s">
        <v>146</v>
      </c>
      <c r="EF11" s="119" t="s">
        <v>145</v>
      </c>
      <c r="EG11" s="119" t="s">
        <v>58</v>
      </c>
      <c r="EH11" s="119" t="s">
        <v>146</v>
      </c>
      <c r="EI11" s="119" t="s">
        <v>145</v>
      </c>
      <c r="EJ11" s="119" t="s">
        <v>58</v>
      </c>
      <c r="EK11">
        <v>1</v>
      </c>
      <c r="EL11"/>
      <c r="EM11"/>
      <c r="EN11" t="s">
        <v>58</v>
      </c>
      <c r="EO11"/>
      <c r="EP11"/>
    </row>
    <row r="12" spans="2:146" ht="12.75">
      <c r="B12"/>
      <c r="C12" s="119" t="s">
        <v>157</v>
      </c>
      <c r="D12" s="119" t="s">
        <v>157</v>
      </c>
      <c r="E12" s="119" t="s">
        <v>157</v>
      </c>
      <c r="F12" s="119" t="s">
        <v>157</v>
      </c>
      <c r="G12" s="119" t="s">
        <v>157</v>
      </c>
      <c r="H12" s="119" t="s">
        <v>157</v>
      </c>
      <c r="I12" t="s">
        <v>143</v>
      </c>
      <c r="J12"/>
      <c r="K12"/>
      <c r="L12" t="s">
        <v>143</v>
      </c>
      <c r="M12"/>
      <c r="N12"/>
      <c r="O12" s="119" t="s">
        <v>157</v>
      </c>
      <c r="P12" s="119" t="s">
        <v>157</v>
      </c>
      <c r="Q12" s="119" t="s">
        <v>157</v>
      </c>
      <c r="R12" s="119" t="s">
        <v>157</v>
      </c>
      <c r="S12" s="119" t="s">
        <v>157</v>
      </c>
      <c r="T12" s="119" t="s">
        <v>157</v>
      </c>
      <c r="U12" t="s">
        <v>143</v>
      </c>
      <c r="V12"/>
      <c r="W12"/>
      <c r="X12" t="s">
        <v>143</v>
      </c>
      <c r="Y12"/>
      <c r="Z12"/>
      <c r="AA12" s="119" t="s">
        <v>157</v>
      </c>
      <c r="AB12" s="119" t="s">
        <v>157</v>
      </c>
      <c r="AC12" s="119" t="s">
        <v>157</v>
      </c>
      <c r="AD12" s="119" t="s">
        <v>157</v>
      </c>
      <c r="AE12" s="119" t="s">
        <v>157</v>
      </c>
      <c r="AF12" s="119" t="s">
        <v>157</v>
      </c>
      <c r="AG12" t="s">
        <v>143</v>
      </c>
      <c r="AH12"/>
      <c r="AI12"/>
      <c r="AJ12" t="s">
        <v>143</v>
      </c>
      <c r="AK12"/>
      <c r="AL12"/>
      <c r="AM12" s="119" t="s">
        <v>157</v>
      </c>
      <c r="AN12" s="119" t="s">
        <v>157</v>
      </c>
      <c r="AO12" s="119" t="s">
        <v>157</v>
      </c>
      <c r="AP12" s="119" t="s">
        <v>157</v>
      </c>
      <c r="AQ12" s="119" t="s">
        <v>157</v>
      </c>
      <c r="AR12" s="119" t="s">
        <v>157</v>
      </c>
      <c r="AS12" t="s">
        <v>143</v>
      </c>
      <c r="AT12"/>
      <c r="AU12"/>
      <c r="AV12" t="s">
        <v>143</v>
      </c>
      <c r="AW12"/>
      <c r="AX12"/>
      <c r="AY12" s="119" t="s">
        <v>157</v>
      </c>
      <c r="AZ12" s="119" t="s">
        <v>157</v>
      </c>
      <c r="BA12" s="119" t="s">
        <v>157</v>
      </c>
      <c r="BB12" s="119" t="s">
        <v>157</v>
      </c>
      <c r="BC12" s="119" t="s">
        <v>157</v>
      </c>
      <c r="BD12" s="119" t="s">
        <v>157</v>
      </c>
      <c r="BE12" t="s">
        <v>143</v>
      </c>
      <c r="BF12"/>
      <c r="BG12"/>
      <c r="BH12" t="s">
        <v>143</v>
      </c>
      <c r="BI12"/>
      <c r="BJ12"/>
      <c r="BK12" s="119" t="s">
        <v>157</v>
      </c>
      <c r="BL12" s="119" t="s">
        <v>157</v>
      </c>
      <c r="BM12" s="119" t="s">
        <v>157</v>
      </c>
      <c r="BN12" s="119" t="s">
        <v>157</v>
      </c>
      <c r="BO12" s="119" t="s">
        <v>157</v>
      </c>
      <c r="BP12" s="119" t="s">
        <v>157</v>
      </c>
      <c r="BQ12" t="s">
        <v>143</v>
      </c>
      <c r="BR12"/>
      <c r="BS12"/>
      <c r="BT12" t="s">
        <v>143</v>
      </c>
      <c r="BU12"/>
      <c r="BV12"/>
      <c r="BW12" s="119" t="s">
        <v>157</v>
      </c>
      <c r="BX12" s="119" t="s">
        <v>157</v>
      </c>
      <c r="BY12" s="119" t="s">
        <v>157</v>
      </c>
      <c r="BZ12" s="119" t="s">
        <v>157</v>
      </c>
      <c r="CA12" s="119" t="s">
        <v>157</v>
      </c>
      <c r="CB12" s="119" t="s">
        <v>157</v>
      </c>
      <c r="CC12" t="s">
        <v>143</v>
      </c>
      <c r="CD12"/>
      <c r="CE12"/>
      <c r="CF12" t="s">
        <v>143</v>
      </c>
      <c r="CG12"/>
      <c r="CH12"/>
      <c r="CI12" s="119" t="s">
        <v>157</v>
      </c>
      <c r="CJ12" s="119" t="s">
        <v>157</v>
      </c>
      <c r="CK12" s="119" t="s">
        <v>157</v>
      </c>
      <c r="CL12" s="119" t="s">
        <v>157</v>
      </c>
      <c r="CM12" s="119" t="s">
        <v>157</v>
      </c>
      <c r="CN12" s="119" t="s">
        <v>157</v>
      </c>
      <c r="CO12" t="s">
        <v>143</v>
      </c>
      <c r="CP12"/>
      <c r="CQ12"/>
      <c r="CR12" t="s">
        <v>143</v>
      </c>
      <c r="CS12"/>
      <c r="CT12"/>
      <c r="CU12" s="119" t="s">
        <v>157</v>
      </c>
      <c r="CV12" s="119" t="s">
        <v>157</v>
      </c>
      <c r="CW12" s="119" t="s">
        <v>157</v>
      </c>
      <c r="CX12" s="119" t="s">
        <v>157</v>
      </c>
      <c r="CY12" s="119" t="s">
        <v>157</v>
      </c>
      <c r="CZ12" s="119" t="s">
        <v>157</v>
      </c>
      <c r="DA12" t="s">
        <v>143</v>
      </c>
      <c r="DB12"/>
      <c r="DC12"/>
      <c r="DD12" t="s">
        <v>143</v>
      </c>
      <c r="DE12"/>
      <c r="DF12"/>
      <c r="DG12" s="119" t="s">
        <v>157</v>
      </c>
      <c r="DH12" s="119" t="s">
        <v>157</v>
      </c>
      <c r="DI12" s="119" t="s">
        <v>157</v>
      </c>
      <c r="DJ12" s="119" t="s">
        <v>157</v>
      </c>
      <c r="DK12" s="119" t="s">
        <v>157</v>
      </c>
      <c r="DL12" s="119" t="s">
        <v>157</v>
      </c>
      <c r="DM12" t="s">
        <v>143</v>
      </c>
      <c r="DN12"/>
      <c r="DO12"/>
      <c r="DP12" t="s">
        <v>143</v>
      </c>
      <c r="DQ12"/>
      <c r="DR12"/>
      <c r="DS12" s="119" t="s">
        <v>157</v>
      </c>
      <c r="DT12" s="119" t="s">
        <v>157</v>
      </c>
      <c r="DU12" s="119" t="s">
        <v>157</v>
      </c>
      <c r="DV12" s="119" t="s">
        <v>157</v>
      </c>
      <c r="DW12" s="119" t="s">
        <v>157</v>
      </c>
      <c r="DX12" s="119" t="s">
        <v>157</v>
      </c>
      <c r="DY12" t="s">
        <v>143</v>
      </c>
      <c r="DZ12"/>
      <c r="EA12"/>
      <c r="EB12" t="s">
        <v>143</v>
      </c>
      <c r="EC12"/>
      <c r="ED12"/>
      <c r="EE12" s="119" t="s">
        <v>157</v>
      </c>
      <c r="EF12" s="119" t="s">
        <v>157</v>
      </c>
      <c r="EG12" s="119" t="s">
        <v>157</v>
      </c>
      <c r="EH12" s="119" t="s">
        <v>157</v>
      </c>
      <c r="EI12" s="119" t="s">
        <v>157</v>
      </c>
      <c r="EJ12" s="119" t="s">
        <v>157</v>
      </c>
      <c r="EK12" t="s">
        <v>143</v>
      </c>
      <c r="EL12"/>
      <c r="EM12"/>
      <c r="EN12" t="s">
        <v>143</v>
      </c>
      <c r="EO12"/>
      <c r="EP12"/>
    </row>
    <row r="13" spans="1:146" ht="12.75">
      <c r="A13" s="119" t="s">
        <v>729</v>
      </c>
      <c r="B13"/>
      <c r="C13" s="119" t="s">
        <v>146</v>
      </c>
      <c r="D13" s="119" t="s">
        <v>145</v>
      </c>
      <c r="E13" s="119" t="s">
        <v>58</v>
      </c>
      <c r="F13" s="119" t="s">
        <v>146</v>
      </c>
      <c r="G13" s="119" t="s">
        <v>145</v>
      </c>
      <c r="H13" s="119" t="s">
        <v>58</v>
      </c>
      <c r="I13" s="119" t="s">
        <v>146</v>
      </c>
      <c r="J13" s="119" t="s">
        <v>145</v>
      </c>
      <c r="K13" s="119" t="s">
        <v>58</v>
      </c>
      <c r="L13" s="119" t="s">
        <v>146</v>
      </c>
      <c r="M13" s="119" t="s">
        <v>145</v>
      </c>
      <c r="N13" s="119" t="s">
        <v>58</v>
      </c>
      <c r="O13" s="119" t="s">
        <v>146</v>
      </c>
      <c r="P13" s="119" t="s">
        <v>145</v>
      </c>
      <c r="Q13" s="119" t="s">
        <v>58</v>
      </c>
      <c r="R13" s="119" t="s">
        <v>146</v>
      </c>
      <c r="S13" s="119" t="s">
        <v>145</v>
      </c>
      <c r="T13" s="119" t="s">
        <v>58</v>
      </c>
      <c r="U13" s="119" t="s">
        <v>146</v>
      </c>
      <c r="V13" s="119" t="s">
        <v>145</v>
      </c>
      <c r="W13" s="119" t="s">
        <v>58</v>
      </c>
      <c r="X13" s="119" t="s">
        <v>146</v>
      </c>
      <c r="Y13" s="119" t="s">
        <v>145</v>
      </c>
      <c r="Z13" s="119" t="s">
        <v>58</v>
      </c>
      <c r="AA13" s="119" t="s">
        <v>146</v>
      </c>
      <c r="AB13" s="119" t="s">
        <v>145</v>
      </c>
      <c r="AC13" s="119" t="s">
        <v>58</v>
      </c>
      <c r="AD13" s="119" t="s">
        <v>146</v>
      </c>
      <c r="AE13" s="119" t="s">
        <v>145</v>
      </c>
      <c r="AF13" s="119" t="s">
        <v>58</v>
      </c>
      <c r="AG13" s="119" t="s">
        <v>146</v>
      </c>
      <c r="AH13" s="119" t="s">
        <v>145</v>
      </c>
      <c r="AI13" s="119" t="s">
        <v>58</v>
      </c>
      <c r="AJ13" s="119" t="s">
        <v>146</v>
      </c>
      <c r="AK13" s="119" t="s">
        <v>145</v>
      </c>
      <c r="AL13" s="119" t="s">
        <v>58</v>
      </c>
      <c r="AM13" s="119" t="s">
        <v>146</v>
      </c>
      <c r="AN13" s="119" t="s">
        <v>145</v>
      </c>
      <c r="AO13" s="119" t="s">
        <v>58</v>
      </c>
      <c r="AP13" s="119" t="s">
        <v>146</v>
      </c>
      <c r="AQ13" s="119" t="s">
        <v>145</v>
      </c>
      <c r="AR13" s="119" t="s">
        <v>58</v>
      </c>
      <c r="AS13" s="119" t="s">
        <v>146</v>
      </c>
      <c r="AT13" s="119" t="s">
        <v>145</v>
      </c>
      <c r="AU13" s="119" t="s">
        <v>58</v>
      </c>
      <c r="AV13" s="119" t="s">
        <v>146</v>
      </c>
      <c r="AW13" s="119" t="s">
        <v>145</v>
      </c>
      <c r="AX13" s="119" t="s">
        <v>58</v>
      </c>
      <c r="AY13" s="119" t="s">
        <v>146</v>
      </c>
      <c r="AZ13" s="119" t="s">
        <v>145</v>
      </c>
      <c r="BA13" s="119" t="s">
        <v>58</v>
      </c>
      <c r="BB13" s="119" t="s">
        <v>146</v>
      </c>
      <c r="BC13" s="119" t="s">
        <v>145</v>
      </c>
      <c r="BD13" s="119" t="s">
        <v>58</v>
      </c>
      <c r="BE13" s="119" t="s">
        <v>146</v>
      </c>
      <c r="BF13" s="119" t="s">
        <v>145</v>
      </c>
      <c r="BG13" s="119" t="s">
        <v>58</v>
      </c>
      <c r="BH13" s="119" t="s">
        <v>146</v>
      </c>
      <c r="BI13" s="119" t="s">
        <v>145</v>
      </c>
      <c r="BJ13" s="119" t="s">
        <v>58</v>
      </c>
      <c r="BK13" s="119" t="s">
        <v>146</v>
      </c>
      <c r="BL13" s="119" t="s">
        <v>145</v>
      </c>
      <c r="BM13" s="119" t="s">
        <v>58</v>
      </c>
      <c r="BN13" s="119" t="s">
        <v>146</v>
      </c>
      <c r="BO13" s="119" t="s">
        <v>145</v>
      </c>
      <c r="BP13" s="119" t="s">
        <v>58</v>
      </c>
      <c r="BQ13" s="119" t="s">
        <v>146</v>
      </c>
      <c r="BR13" s="119" t="s">
        <v>145</v>
      </c>
      <c r="BS13" s="119" t="s">
        <v>58</v>
      </c>
      <c r="BT13" s="119" t="s">
        <v>146</v>
      </c>
      <c r="BU13" s="119" t="s">
        <v>145</v>
      </c>
      <c r="BV13" s="119" t="s">
        <v>58</v>
      </c>
      <c r="BW13" s="119" t="s">
        <v>146</v>
      </c>
      <c r="BX13" s="119" t="s">
        <v>145</v>
      </c>
      <c r="BY13" s="119" t="s">
        <v>58</v>
      </c>
      <c r="BZ13" s="119" t="s">
        <v>146</v>
      </c>
      <c r="CA13" s="119" t="s">
        <v>145</v>
      </c>
      <c r="CB13" s="119" t="s">
        <v>58</v>
      </c>
      <c r="CC13" s="119" t="s">
        <v>146</v>
      </c>
      <c r="CD13" s="119" t="s">
        <v>145</v>
      </c>
      <c r="CE13" s="119" t="s">
        <v>58</v>
      </c>
      <c r="CF13" s="119" t="s">
        <v>146</v>
      </c>
      <c r="CG13" s="119" t="s">
        <v>145</v>
      </c>
      <c r="CH13" s="119" t="s">
        <v>58</v>
      </c>
      <c r="CI13" s="119" t="s">
        <v>146</v>
      </c>
      <c r="CJ13" s="119" t="s">
        <v>145</v>
      </c>
      <c r="CK13" s="119" t="s">
        <v>58</v>
      </c>
      <c r="CL13" s="119" t="s">
        <v>146</v>
      </c>
      <c r="CM13" s="119" t="s">
        <v>145</v>
      </c>
      <c r="CN13" s="119" t="s">
        <v>58</v>
      </c>
      <c r="CO13" s="119" t="s">
        <v>146</v>
      </c>
      <c r="CP13" s="119" t="s">
        <v>145</v>
      </c>
      <c r="CQ13" s="119" t="s">
        <v>58</v>
      </c>
      <c r="CR13" s="119" t="s">
        <v>146</v>
      </c>
      <c r="CS13" s="119" t="s">
        <v>145</v>
      </c>
      <c r="CT13" s="119" t="s">
        <v>58</v>
      </c>
      <c r="CU13" s="119" t="s">
        <v>146</v>
      </c>
      <c r="CV13" s="119" t="s">
        <v>145</v>
      </c>
      <c r="CW13" s="119" t="s">
        <v>58</v>
      </c>
      <c r="CX13" s="119" t="s">
        <v>146</v>
      </c>
      <c r="CY13" s="119" t="s">
        <v>145</v>
      </c>
      <c r="CZ13" s="119" t="s">
        <v>58</v>
      </c>
      <c r="DA13" s="119" t="s">
        <v>146</v>
      </c>
      <c r="DB13" s="119" t="s">
        <v>145</v>
      </c>
      <c r="DC13" s="119" t="s">
        <v>58</v>
      </c>
      <c r="DD13" s="119" t="s">
        <v>146</v>
      </c>
      <c r="DE13" s="119" t="s">
        <v>145</v>
      </c>
      <c r="DF13" s="119" t="s">
        <v>58</v>
      </c>
      <c r="DG13" s="119" t="s">
        <v>146</v>
      </c>
      <c r="DH13" s="119" t="s">
        <v>145</v>
      </c>
      <c r="DI13" s="119" t="s">
        <v>58</v>
      </c>
      <c r="DJ13" s="119" t="s">
        <v>146</v>
      </c>
      <c r="DK13" s="119" t="s">
        <v>145</v>
      </c>
      <c r="DL13" s="119" t="s">
        <v>58</v>
      </c>
      <c r="DM13" s="119" t="s">
        <v>146</v>
      </c>
      <c r="DN13" s="119" t="s">
        <v>145</v>
      </c>
      <c r="DO13" s="119" t="s">
        <v>58</v>
      </c>
      <c r="DP13" s="119" t="s">
        <v>146</v>
      </c>
      <c r="DQ13" s="119" t="s">
        <v>145</v>
      </c>
      <c r="DR13" s="119" t="s">
        <v>58</v>
      </c>
      <c r="DS13" s="119" t="s">
        <v>146</v>
      </c>
      <c r="DT13" s="119" t="s">
        <v>145</v>
      </c>
      <c r="DU13" s="119" t="s">
        <v>58</v>
      </c>
      <c r="DV13" s="119" t="s">
        <v>146</v>
      </c>
      <c r="DW13" s="119" t="s">
        <v>145</v>
      </c>
      <c r="DX13" s="119" t="s">
        <v>58</v>
      </c>
      <c r="DY13" s="119" t="s">
        <v>146</v>
      </c>
      <c r="DZ13" s="119" t="s">
        <v>145</v>
      </c>
      <c r="EA13" s="119" t="s">
        <v>58</v>
      </c>
      <c r="EB13" s="119" t="s">
        <v>146</v>
      </c>
      <c r="EC13" s="119" t="s">
        <v>145</v>
      </c>
      <c r="ED13" s="119" t="s">
        <v>58</v>
      </c>
      <c r="EE13" s="119" t="s">
        <v>146</v>
      </c>
      <c r="EF13" s="119" t="s">
        <v>145</v>
      </c>
      <c r="EG13" s="119" t="s">
        <v>58</v>
      </c>
      <c r="EH13" s="119" t="s">
        <v>146</v>
      </c>
      <c r="EI13" s="119" t="s">
        <v>145</v>
      </c>
      <c r="EJ13" s="119" t="s">
        <v>58</v>
      </c>
      <c r="EK13" s="119" t="s">
        <v>146</v>
      </c>
      <c r="EL13" s="119" t="s">
        <v>145</v>
      </c>
      <c r="EM13" s="119" t="s">
        <v>58</v>
      </c>
      <c r="EN13" s="119" t="s">
        <v>146</v>
      </c>
      <c r="EO13" s="119" t="s">
        <v>145</v>
      </c>
      <c r="EP13" s="119" t="s">
        <v>58</v>
      </c>
    </row>
    <row r="14" spans="2:146" ht="12.75">
      <c r="B14"/>
      <c r="C14" s="119" t="s">
        <v>157</v>
      </c>
      <c r="D14" s="119" t="s">
        <v>157</v>
      </c>
      <c r="E14" s="119" t="s">
        <v>157</v>
      </c>
      <c r="F14" s="119" t="s">
        <v>157</v>
      </c>
      <c r="G14" s="119" t="s">
        <v>157</v>
      </c>
      <c r="H14" s="119" t="s">
        <v>157</v>
      </c>
      <c r="I14" s="119" t="s">
        <v>157</v>
      </c>
      <c r="J14" s="119" t="s">
        <v>157</v>
      </c>
      <c r="K14" s="119" t="s">
        <v>157</v>
      </c>
      <c r="L14" s="119" t="s">
        <v>157</v>
      </c>
      <c r="M14" s="119" t="s">
        <v>157</v>
      </c>
      <c r="N14" s="119" t="s">
        <v>157</v>
      </c>
      <c r="O14" s="119" t="s">
        <v>157</v>
      </c>
      <c r="P14" s="119" t="s">
        <v>157</v>
      </c>
      <c r="Q14" s="119" t="s">
        <v>157</v>
      </c>
      <c r="R14" s="119" t="s">
        <v>157</v>
      </c>
      <c r="S14" s="119" t="s">
        <v>157</v>
      </c>
      <c r="T14" s="119" t="s">
        <v>157</v>
      </c>
      <c r="U14" s="119" t="s">
        <v>157</v>
      </c>
      <c r="V14" s="119" t="s">
        <v>157</v>
      </c>
      <c r="W14" s="119" t="s">
        <v>157</v>
      </c>
      <c r="X14" s="119" t="s">
        <v>157</v>
      </c>
      <c r="Y14" s="119" t="s">
        <v>157</v>
      </c>
      <c r="Z14" s="119" t="s">
        <v>157</v>
      </c>
      <c r="AA14" s="119" t="s">
        <v>157</v>
      </c>
      <c r="AB14" s="119" t="s">
        <v>157</v>
      </c>
      <c r="AC14" s="119" t="s">
        <v>157</v>
      </c>
      <c r="AD14" s="119" t="s">
        <v>157</v>
      </c>
      <c r="AE14" s="119" t="s">
        <v>157</v>
      </c>
      <c r="AF14" s="119" t="s">
        <v>157</v>
      </c>
      <c r="AG14" s="119" t="s">
        <v>157</v>
      </c>
      <c r="AH14" s="119" t="s">
        <v>157</v>
      </c>
      <c r="AI14" s="119" t="s">
        <v>157</v>
      </c>
      <c r="AJ14" s="119" t="s">
        <v>157</v>
      </c>
      <c r="AK14" s="119" t="s">
        <v>157</v>
      </c>
      <c r="AL14" s="119" t="s">
        <v>157</v>
      </c>
      <c r="AM14" s="119" t="s">
        <v>157</v>
      </c>
      <c r="AN14" s="119" t="s">
        <v>157</v>
      </c>
      <c r="AO14" s="119" t="s">
        <v>157</v>
      </c>
      <c r="AP14" s="119" t="s">
        <v>157</v>
      </c>
      <c r="AQ14" s="119" t="s">
        <v>157</v>
      </c>
      <c r="AR14" s="119" t="s">
        <v>157</v>
      </c>
      <c r="AS14" s="119" t="s">
        <v>157</v>
      </c>
      <c r="AT14" s="119" t="s">
        <v>157</v>
      </c>
      <c r="AU14" s="119" t="s">
        <v>157</v>
      </c>
      <c r="AV14" s="119" t="s">
        <v>157</v>
      </c>
      <c r="AW14" s="119" t="s">
        <v>157</v>
      </c>
      <c r="AX14" s="119" t="s">
        <v>157</v>
      </c>
      <c r="AY14" s="119" t="s">
        <v>157</v>
      </c>
      <c r="AZ14" s="119" t="s">
        <v>157</v>
      </c>
      <c r="BA14" s="119" t="s">
        <v>157</v>
      </c>
      <c r="BB14" s="119" t="s">
        <v>157</v>
      </c>
      <c r="BC14" s="119" t="s">
        <v>157</v>
      </c>
      <c r="BD14" s="119" t="s">
        <v>157</v>
      </c>
      <c r="BE14" s="119" t="s">
        <v>157</v>
      </c>
      <c r="BF14" s="119" t="s">
        <v>157</v>
      </c>
      <c r="BG14" s="119" t="s">
        <v>157</v>
      </c>
      <c r="BH14" s="119" t="s">
        <v>157</v>
      </c>
      <c r="BI14" s="119" t="s">
        <v>157</v>
      </c>
      <c r="BJ14" s="119" t="s">
        <v>157</v>
      </c>
      <c r="BK14" s="119" t="s">
        <v>157</v>
      </c>
      <c r="BL14" s="119" t="s">
        <v>157</v>
      </c>
      <c r="BM14" s="119" t="s">
        <v>157</v>
      </c>
      <c r="BN14" s="119" t="s">
        <v>157</v>
      </c>
      <c r="BO14" s="119" t="s">
        <v>157</v>
      </c>
      <c r="BP14" s="119" t="s">
        <v>157</v>
      </c>
      <c r="BQ14" s="119" t="s">
        <v>157</v>
      </c>
      <c r="BR14" s="119" t="s">
        <v>157</v>
      </c>
      <c r="BS14" s="119" t="s">
        <v>157</v>
      </c>
      <c r="BT14" s="119" t="s">
        <v>157</v>
      </c>
      <c r="BU14" s="119" t="s">
        <v>157</v>
      </c>
      <c r="BV14" s="119" t="s">
        <v>157</v>
      </c>
      <c r="BW14" s="119" t="s">
        <v>157</v>
      </c>
      <c r="BX14" s="119" t="s">
        <v>157</v>
      </c>
      <c r="BY14" s="119" t="s">
        <v>157</v>
      </c>
      <c r="BZ14" s="119" t="s">
        <v>157</v>
      </c>
      <c r="CA14" s="119" t="s">
        <v>157</v>
      </c>
      <c r="CB14" s="119" t="s">
        <v>157</v>
      </c>
      <c r="CC14" s="119" t="s">
        <v>157</v>
      </c>
      <c r="CD14" s="119" t="s">
        <v>157</v>
      </c>
      <c r="CE14" s="119" t="s">
        <v>157</v>
      </c>
      <c r="CF14" s="119" t="s">
        <v>157</v>
      </c>
      <c r="CG14" s="119" t="s">
        <v>157</v>
      </c>
      <c r="CH14" s="119" t="s">
        <v>157</v>
      </c>
      <c r="CI14" s="119" t="s">
        <v>157</v>
      </c>
      <c r="CJ14" s="119" t="s">
        <v>157</v>
      </c>
      <c r="CK14" s="119" t="s">
        <v>157</v>
      </c>
      <c r="CL14" s="119" t="s">
        <v>157</v>
      </c>
      <c r="CM14" s="119" t="s">
        <v>157</v>
      </c>
      <c r="CN14" s="119" t="s">
        <v>157</v>
      </c>
      <c r="CO14" s="119" t="s">
        <v>157</v>
      </c>
      <c r="CP14" s="119" t="s">
        <v>157</v>
      </c>
      <c r="CQ14" s="119" t="s">
        <v>157</v>
      </c>
      <c r="CR14" s="119" t="s">
        <v>157</v>
      </c>
      <c r="CS14" s="119" t="s">
        <v>157</v>
      </c>
      <c r="CT14" s="119" t="s">
        <v>157</v>
      </c>
      <c r="CU14" s="119" t="s">
        <v>157</v>
      </c>
      <c r="CV14" s="119" t="s">
        <v>157</v>
      </c>
      <c r="CW14" s="119" t="s">
        <v>157</v>
      </c>
      <c r="CX14" s="119" t="s">
        <v>157</v>
      </c>
      <c r="CY14" s="119" t="s">
        <v>157</v>
      </c>
      <c r="CZ14" s="119" t="s">
        <v>157</v>
      </c>
      <c r="DA14" s="119" t="s">
        <v>157</v>
      </c>
      <c r="DB14" s="119" t="s">
        <v>157</v>
      </c>
      <c r="DC14" s="119" t="s">
        <v>157</v>
      </c>
      <c r="DD14" s="119" t="s">
        <v>157</v>
      </c>
      <c r="DE14" s="119" t="s">
        <v>157</v>
      </c>
      <c r="DF14" s="119" t="s">
        <v>157</v>
      </c>
      <c r="DG14" s="119" t="s">
        <v>157</v>
      </c>
      <c r="DH14" s="119" t="s">
        <v>157</v>
      </c>
      <c r="DI14" s="119" t="s">
        <v>157</v>
      </c>
      <c r="DJ14" s="119" t="s">
        <v>157</v>
      </c>
      <c r="DK14" s="119" t="s">
        <v>157</v>
      </c>
      <c r="DL14" s="119" t="s">
        <v>157</v>
      </c>
      <c r="DM14" s="119" t="s">
        <v>157</v>
      </c>
      <c r="DN14" s="119" t="s">
        <v>157</v>
      </c>
      <c r="DO14" s="119" t="s">
        <v>157</v>
      </c>
      <c r="DP14" s="119" t="s">
        <v>157</v>
      </c>
      <c r="DQ14" s="119" t="s">
        <v>157</v>
      </c>
      <c r="DR14" s="119" t="s">
        <v>157</v>
      </c>
      <c r="DS14" s="119" t="s">
        <v>157</v>
      </c>
      <c r="DT14" s="119" t="s">
        <v>157</v>
      </c>
      <c r="DU14" s="119" t="s">
        <v>157</v>
      </c>
      <c r="DV14" s="119" t="s">
        <v>157</v>
      </c>
      <c r="DW14" s="119" t="s">
        <v>157</v>
      </c>
      <c r="DX14" s="119" t="s">
        <v>157</v>
      </c>
      <c r="DY14" s="119" t="s">
        <v>157</v>
      </c>
      <c r="DZ14" s="119" t="s">
        <v>157</v>
      </c>
      <c r="EA14" s="119" t="s">
        <v>157</v>
      </c>
      <c r="EB14" s="119" t="s">
        <v>157</v>
      </c>
      <c r="EC14" s="119" t="s">
        <v>157</v>
      </c>
      <c r="ED14" s="119" t="s">
        <v>157</v>
      </c>
      <c r="EE14" s="119" t="s">
        <v>157</v>
      </c>
      <c r="EF14" s="119" t="s">
        <v>157</v>
      </c>
      <c r="EG14" s="119" t="s">
        <v>157</v>
      </c>
      <c r="EH14" s="119" t="s">
        <v>157</v>
      </c>
      <c r="EI14" s="119" t="s">
        <v>157</v>
      </c>
      <c r="EJ14" s="119" t="s">
        <v>157</v>
      </c>
      <c r="EK14" s="119" t="s">
        <v>157</v>
      </c>
      <c r="EL14" s="119" t="s">
        <v>157</v>
      </c>
      <c r="EM14" s="119" t="s">
        <v>157</v>
      </c>
      <c r="EN14" s="119" t="s">
        <v>157</v>
      </c>
      <c r="EO14" s="119" t="s">
        <v>157</v>
      </c>
      <c r="EP14" s="119" t="s">
        <v>157</v>
      </c>
    </row>
    <row r="15" spans="2:146" ht="12.75">
      <c r="B15" s="155" t="s">
        <v>32</v>
      </c>
      <c r="C15">
        <v>93</v>
      </c>
      <c r="D15">
        <v>89</v>
      </c>
      <c r="E15">
        <v>91</v>
      </c>
      <c r="F15">
        <v>19946</v>
      </c>
      <c r="G15">
        <v>18862</v>
      </c>
      <c r="H15">
        <v>38808</v>
      </c>
      <c r="I15">
        <v>88</v>
      </c>
      <c r="J15">
        <v>92</v>
      </c>
      <c r="K15">
        <v>89</v>
      </c>
      <c r="L15">
        <v>19945</v>
      </c>
      <c r="M15">
        <v>18861</v>
      </c>
      <c r="N15">
        <v>38806</v>
      </c>
      <c r="O15">
        <v>85</v>
      </c>
      <c r="P15">
        <v>86</v>
      </c>
      <c r="Q15">
        <v>85</v>
      </c>
      <c r="R15">
        <v>19945</v>
      </c>
      <c r="S15">
        <v>18861</v>
      </c>
      <c r="T15">
        <v>38806</v>
      </c>
      <c r="U15">
        <v>81</v>
      </c>
      <c r="V15">
        <v>79</v>
      </c>
      <c r="W15">
        <v>80</v>
      </c>
      <c r="X15">
        <v>19945</v>
      </c>
      <c r="Y15">
        <v>18861</v>
      </c>
      <c r="Z15">
        <v>38806</v>
      </c>
      <c r="AA15">
        <v>93</v>
      </c>
      <c r="AB15">
        <v>88</v>
      </c>
      <c r="AC15">
        <v>91</v>
      </c>
      <c r="AD15">
        <v>10205</v>
      </c>
      <c r="AE15">
        <v>8416</v>
      </c>
      <c r="AF15">
        <v>18621</v>
      </c>
      <c r="AG15">
        <v>85</v>
      </c>
      <c r="AH15">
        <v>88</v>
      </c>
      <c r="AI15">
        <v>86</v>
      </c>
      <c r="AJ15">
        <v>10204</v>
      </c>
      <c r="AK15">
        <v>8416</v>
      </c>
      <c r="AL15">
        <v>18620</v>
      </c>
      <c r="AM15">
        <v>83</v>
      </c>
      <c r="AN15">
        <v>82</v>
      </c>
      <c r="AO15">
        <v>83</v>
      </c>
      <c r="AP15">
        <v>10204</v>
      </c>
      <c r="AQ15">
        <v>8416</v>
      </c>
      <c r="AR15">
        <v>18620</v>
      </c>
      <c r="AS15">
        <v>78</v>
      </c>
      <c r="AT15">
        <v>75</v>
      </c>
      <c r="AU15">
        <v>77</v>
      </c>
      <c r="AV15">
        <v>10204</v>
      </c>
      <c r="AW15">
        <v>8416</v>
      </c>
      <c r="AX15">
        <v>18620</v>
      </c>
      <c r="AY15">
        <v>95</v>
      </c>
      <c r="AZ15">
        <v>91</v>
      </c>
      <c r="BA15">
        <v>93</v>
      </c>
      <c r="BB15">
        <v>867</v>
      </c>
      <c r="BC15">
        <v>781</v>
      </c>
      <c r="BD15">
        <v>1648</v>
      </c>
      <c r="BE15">
        <v>97</v>
      </c>
      <c r="BF15">
        <v>97</v>
      </c>
      <c r="BG15">
        <v>97</v>
      </c>
      <c r="BH15">
        <v>867</v>
      </c>
      <c r="BI15">
        <v>781</v>
      </c>
      <c r="BJ15">
        <v>1648</v>
      </c>
      <c r="BK15">
        <v>93</v>
      </c>
      <c r="BL15">
        <v>90</v>
      </c>
      <c r="BM15">
        <v>91</v>
      </c>
      <c r="BN15">
        <v>867</v>
      </c>
      <c r="BO15">
        <v>781</v>
      </c>
      <c r="BP15">
        <v>1648</v>
      </c>
      <c r="BQ15">
        <v>89</v>
      </c>
      <c r="BR15">
        <v>83</v>
      </c>
      <c r="BS15">
        <v>86</v>
      </c>
      <c r="BT15">
        <v>867</v>
      </c>
      <c r="BU15">
        <v>781</v>
      </c>
      <c r="BV15">
        <v>1648</v>
      </c>
      <c r="BW15">
        <v>95</v>
      </c>
      <c r="BX15">
        <v>92</v>
      </c>
      <c r="BY15">
        <v>94</v>
      </c>
      <c r="BZ15">
        <v>8938</v>
      </c>
      <c r="CA15">
        <v>7576</v>
      </c>
      <c r="CB15">
        <v>16514</v>
      </c>
      <c r="CC15">
        <v>88</v>
      </c>
      <c r="CD15">
        <v>93</v>
      </c>
      <c r="CE15">
        <v>90</v>
      </c>
      <c r="CF15">
        <v>8937</v>
      </c>
      <c r="CG15">
        <v>7574</v>
      </c>
      <c r="CH15">
        <v>16511</v>
      </c>
      <c r="CI15">
        <v>87</v>
      </c>
      <c r="CJ15">
        <v>88</v>
      </c>
      <c r="CK15">
        <v>87</v>
      </c>
      <c r="CL15">
        <v>8937</v>
      </c>
      <c r="CM15">
        <v>7574</v>
      </c>
      <c r="CN15">
        <v>16511</v>
      </c>
      <c r="CO15">
        <v>83</v>
      </c>
      <c r="CP15">
        <v>81</v>
      </c>
      <c r="CQ15">
        <v>82</v>
      </c>
      <c r="CR15">
        <v>8937</v>
      </c>
      <c r="CS15">
        <v>7574</v>
      </c>
      <c r="CT15">
        <v>16511</v>
      </c>
      <c r="CU15">
        <v>95</v>
      </c>
      <c r="CV15">
        <v>92</v>
      </c>
      <c r="CW15">
        <v>94</v>
      </c>
      <c r="CX15">
        <v>173016</v>
      </c>
      <c r="CY15">
        <v>151260</v>
      </c>
      <c r="CZ15">
        <v>324276</v>
      </c>
      <c r="DA15">
        <v>90</v>
      </c>
      <c r="DB15">
        <v>93</v>
      </c>
      <c r="DC15">
        <v>91</v>
      </c>
      <c r="DD15">
        <v>172962</v>
      </c>
      <c r="DE15">
        <v>151204</v>
      </c>
      <c r="DF15">
        <v>324166</v>
      </c>
      <c r="DG15">
        <v>88</v>
      </c>
      <c r="DH15">
        <v>89</v>
      </c>
      <c r="DI15">
        <v>88</v>
      </c>
      <c r="DJ15">
        <v>172958</v>
      </c>
      <c r="DK15">
        <v>151200</v>
      </c>
      <c r="DL15">
        <v>324158</v>
      </c>
      <c r="DM15">
        <v>83</v>
      </c>
      <c r="DN15">
        <v>80</v>
      </c>
      <c r="DO15">
        <v>81</v>
      </c>
      <c r="DP15">
        <v>172958</v>
      </c>
      <c r="DQ15">
        <v>151200</v>
      </c>
      <c r="DR15">
        <v>324158</v>
      </c>
      <c r="DS15">
        <v>95</v>
      </c>
      <c r="DT15">
        <v>92</v>
      </c>
      <c r="DU15">
        <v>93</v>
      </c>
      <c r="DV15">
        <v>217130</v>
      </c>
      <c r="DW15">
        <v>190770</v>
      </c>
      <c r="DX15">
        <v>407900</v>
      </c>
      <c r="DY15">
        <v>89</v>
      </c>
      <c r="DZ15">
        <v>93</v>
      </c>
      <c r="EA15">
        <v>91</v>
      </c>
      <c r="EB15">
        <v>217072</v>
      </c>
      <c r="EC15">
        <v>190712</v>
      </c>
      <c r="ED15">
        <v>407784</v>
      </c>
      <c r="EE15">
        <v>87</v>
      </c>
      <c r="EF15">
        <v>88</v>
      </c>
      <c r="EG15">
        <v>87</v>
      </c>
      <c r="EH15">
        <v>217068</v>
      </c>
      <c r="EI15">
        <v>190706</v>
      </c>
      <c r="EJ15">
        <v>407774</v>
      </c>
      <c r="EK15">
        <v>83</v>
      </c>
      <c r="EL15">
        <v>79</v>
      </c>
      <c r="EM15">
        <v>81</v>
      </c>
      <c r="EN15">
        <v>217068</v>
      </c>
      <c r="EO15">
        <v>190706</v>
      </c>
      <c r="EP15">
        <v>407774</v>
      </c>
    </row>
    <row r="16" spans="2:146" ht="12.75">
      <c r="B16" s="155" t="s">
        <v>83</v>
      </c>
      <c r="C16">
        <v>48</v>
      </c>
      <c r="D16">
        <v>43</v>
      </c>
      <c r="E16">
        <v>45</v>
      </c>
      <c r="F16">
        <v>4206</v>
      </c>
      <c r="G16">
        <v>6728</v>
      </c>
      <c r="H16">
        <v>10934</v>
      </c>
      <c r="I16">
        <v>39</v>
      </c>
      <c r="J16">
        <v>51</v>
      </c>
      <c r="K16">
        <v>46</v>
      </c>
      <c r="L16">
        <v>4204</v>
      </c>
      <c r="M16">
        <v>6727</v>
      </c>
      <c r="N16">
        <v>10931</v>
      </c>
      <c r="O16">
        <v>31</v>
      </c>
      <c r="P16">
        <v>35</v>
      </c>
      <c r="Q16">
        <v>34</v>
      </c>
      <c r="R16">
        <v>4204</v>
      </c>
      <c r="S16">
        <v>6727</v>
      </c>
      <c r="T16">
        <v>10931</v>
      </c>
      <c r="U16">
        <v>25</v>
      </c>
      <c r="V16">
        <v>26</v>
      </c>
      <c r="W16">
        <v>26</v>
      </c>
      <c r="X16">
        <v>4204</v>
      </c>
      <c r="Y16">
        <v>6727</v>
      </c>
      <c r="Z16">
        <v>10931</v>
      </c>
      <c r="AA16">
        <v>58</v>
      </c>
      <c r="AB16">
        <v>50</v>
      </c>
      <c r="AC16">
        <v>53</v>
      </c>
      <c r="AD16">
        <v>3008</v>
      </c>
      <c r="AE16">
        <v>5203</v>
      </c>
      <c r="AF16">
        <v>8211</v>
      </c>
      <c r="AG16">
        <v>45</v>
      </c>
      <c r="AH16">
        <v>51</v>
      </c>
      <c r="AI16">
        <v>48</v>
      </c>
      <c r="AJ16">
        <v>3008</v>
      </c>
      <c r="AK16">
        <v>5203</v>
      </c>
      <c r="AL16">
        <v>8211</v>
      </c>
      <c r="AM16">
        <v>38</v>
      </c>
      <c r="AN16">
        <v>39</v>
      </c>
      <c r="AO16">
        <v>38</v>
      </c>
      <c r="AP16">
        <v>3008</v>
      </c>
      <c r="AQ16">
        <v>5203</v>
      </c>
      <c r="AR16">
        <v>8211</v>
      </c>
      <c r="AS16">
        <v>31</v>
      </c>
      <c r="AT16">
        <v>29</v>
      </c>
      <c r="AU16">
        <v>30</v>
      </c>
      <c r="AV16">
        <v>3008</v>
      </c>
      <c r="AW16">
        <v>5203</v>
      </c>
      <c r="AX16">
        <v>8211</v>
      </c>
      <c r="AY16">
        <v>60</v>
      </c>
      <c r="AZ16">
        <v>55</v>
      </c>
      <c r="BA16">
        <v>57</v>
      </c>
      <c r="BB16">
        <v>83</v>
      </c>
      <c r="BC16">
        <v>146</v>
      </c>
      <c r="BD16">
        <v>229</v>
      </c>
      <c r="BE16">
        <v>70</v>
      </c>
      <c r="BF16">
        <v>71</v>
      </c>
      <c r="BG16">
        <v>71</v>
      </c>
      <c r="BH16">
        <v>83</v>
      </c>
      <c r="BI16">
        <v>146</v>
      </c>
      <c r="BJ16">
        <v>229</v>
      </c>
      <c r="BK16">
        <v>54</v>
      </c>
      <c r="BL16">
        <v>49</v>
      </c>
      <c r="BM16">
        <v>51</v>
      </c>
      <c r="BN16">
        <v>83</v>
      </c>
      <c r="BO16">
        <v>146</v>
      </c>
      <c r="BP16">
        <v>229</v>
      </c>
      <c r="BQ16">
        <v>43</v>
      </c>
      <c r="BR16">
        <v>37</v>
      </c>
      <c r="BS16">
        <v>39</v>
      </c>
      <c r="BT16">
        <v>83</v>
      </c>
      <c r="BU16">
        <v>146</v>
      </c>
      <c r="BV16">
        <v>229</v>
      </c>
      <c r="BW16">
        <v>57</v>
      </c>
      <c r="BX16">
        <v>49</v>
      </c>
      <c r="BY16">
        <v>52</v>
      </c>
      <c r="BZ16">
        <v>1989</v>
      </c>
      <c r="CA16">
        <v>3696</v>
      </c>
      <c r="CB16">
        <v>5685</v>
      </c>
      <c r="CC16">
        <v>44</v>
      </c>
      <c r="CD16">
        <v>56</v>
      </c>
      <c r="CE16">
        <v>52</v>
      </c>
      <c r="CF16">
        <v>1989</v>
      </c>
      <c r="CG16">
        <v>3696</v>
      </c>
      <c r="CH16">
        <v>5685</v>
      </c>
      <c r="CI16">
        <v>37</v>
      </c>
      <c r="CJ16">
        <v>40</v>
      </c>
      <c r="CK16">
        <v>39</v>
      </c>
      <c r="CL16">
        <v>1989</v>
      </c>
      <c r="CM16">
        <v>3696</v>
      </c>
      <c r="CN16">
        <v>5685</v>
      </c>
      <c r="CO16">
        <v>30</v>
      </c>
      <c r="CP16">
        <v>29</v>
      </c>
      <c r="CQ16">
        <v>29</v>
      </c>
      <c r="CR16">
        <v>1989</v>
      </c>
      <c r="CS16">
        <v>3696</v>
      </c>
      <c r="CT16">
        <v>5685</v>
      </c>
      <c r="CU16">
        <v>49</v>
      </c>
      <c r="CV16">
        <v>45</v>
      </c>
      <c r="CW16">
        <v>47</v>
      </c>
      <c r="CX16">
        <v>39107</v>
      </c>
      <c r="CY16">
        <v>70409</v>
      </c>
      <c r="CZ16">
        <v>109516</v>
      </c>
      <c r="DA16">
        <v>41</v>
      </c>
      <c r="DB16">
        <v>54</v>
      </c>
      <c r="DC16">
        <v>50</v>
      </c>
      <c r="DD16">
        <v>39102</v>
      </c>
      <c r="DE16">
        <v>70398</v>
      </c>
      <c r="DF16">
        <v>109500</v>
      </c>
      <c r="DG16">
        <v>32</v>
      </c>
      <c r="DH16">
        <v>37</v>
      </c>
      <c r="DI16">
        <v>35</v>
      </c>
      <c r="DJ16">
        <v>39101</v>
      </c>
      <c r="DK16">
        <v>70394</v>
      </c>
      <c r="DL16">
        <v>109495</v>
      </c>
      <c r="DM16">
        <v>25</v>
      </c>
      <c r="DN16">
        <v>25</v>
      </c>
      <c r="DO16">
        <v>25</v>
      </c>
      <c r="DP16">
        <v>39101</v>
      </c>
      <c r="DQ16">
        <v>70394</v>
      </c>
      <c r="DR16">
        <v>109495</v>
      </c>
      <c r="DS16">
        <v>50</v>
      </c>
      <c r="DT16">
        <v>45</v>
      </c>
      <c r="DU16">
        <v>47</v>
      </c>
      <c r="DV16">
        <v>49393</v>
      </c>
      <c r="DW16">
        <v>87821</v>
      </c>
      <c r="DX16">
        <v>137214</v>
      </c>
      <c r="DY16">
        <v>42</v>
      </c>
      <c r="DZ16">
        <v>54</v>
      </c>
      <c r="EA16">
        <v>49</v>
      </c>
      <c r="EB16">
        <v>49386</v>
      </c>
      <c r="EC16">
        <v>87808</v>
      </c>
      <c r="ED16">
        <v>137194</v>
      </c>
      <c r="EE16">
        <v>33</v>
      </c>
      <c r="EF16">
        <v>37</v>
      </c>
      <c r="EG16">
        <v>35</v>
      </c>
      <c r="EH16">
        <v>49385</v>
      </c>
      <c r="EI16">
        <v>87804</v>
      </c>
      <c r="EJ16">
        <v>137189</v>
      </c>
      <c r="EK16">
        <v>25</v>
      </c>
      <c r="EL16">
        <v>26</v>
      </c>
      <c r="EM16">
        <v>26</v>
      </c>
      <c r="EN16">
        <v>49385</v>
      </c>
      <c r="EO16">
        <v>87804</v>
      </c>
      <c r="EP16">
        <v>137189</v>
      </c>
    </row>
    <row r="17" spans="2:146" ht="12.75">
      <c r="B17" s="155" t="s">
        <v>33</v>
      </c>
      <c r="C17">
        <v>51</v>
      </c>
      <c r="D17">
        <v>47</v>
      </c>
      <c r="E17">
        <v>49</v>
      </c>
      <c r="F17">
        <v>3755</v>
      </c>
      <c r="G17">
        <v>5897</v>
      </c>
      <c r="H17">
        <v>9652</v>
      </c>
      <c r="I17">
        <v>42</v>
      </c>
      <c r="J17">
        <v>56</v>
      </c>
      <c r="K17">
        <v>50</v>
      </c>
      <c r="L17">
        <v>3753</v>
      </c>
      <c r="M17">
        <v>5896</v>
      </c>
      <c r="N17">
        <v>9649</v>
      </c>
      <c r="O17">
        <v>33</v>
      </c>
      <c r="P17">
        <v>39</v>
      </c>
      <c r="Q17">
        <v>36</v>
      </c>
      <c r="R17">
        <v>3753</v>
      </c>
      <c r="S17">
        <v>5896</v>
      </c>
      <c r="T17">
        <v>9649</v>
      </c>
      <c r="U17">
        <v>27</v>
      </c>
      <c r="V17">
        <v>29</v>
      </c>
      <c r="W17">
        <v>28</v>
      </c>
      <c r="X17">
        <v>3753</v>
      </c>
      <c r="Y17">
        <v>5896</v>
      </c>
      <c r="Z17">
        <v>9649</v>
      </c>
      <c r="AA17">
        <v>62</v>
      </c>
      <c r="AB17">
        <v>54</v>
      </c>
      <c r="AC17">
        <v>57</v>
      </c>
      <c r="AD17">
        <v>2763</v>
      </c>
      <c r="AE17">
        <v>4481</v>
      </c>
      <c r="AF17">
        <v>7244</v>
      </c>
      <c r="AG17">
        <v>48</v>
      </c>
      <c r="AH17">
        <v>55</v>
      </c>
      <c r="AI17">
        <v>52</v>
      </c>
      <c r="AJ17">
        <v>2763</v>
      </c>
      <c r="AK17">
        <v>4481</v>
      </c>
      <c r="AL17">
        <v>7244</v>
      </c>
      <c r="AM17">
        <v>40</v>
      </c>
      <c r="AN17">
        <v>42</v>
      </c>
      <c r="AO17">
        <v>42</v>
      </c>
      <c r="AP17">
        <v>2763</v>
      </c>
      <c r="AQ17">
        <v>4481</v>
      </c>
      <c r="AR17">
        <v>7244</v>
      </c>
      <c r="AS17">
        <v>33</v>
      </c>
      <c r="AT17">
        <v>32</v>
      </c>
      <c r="AU17">
        <v>32</v>
      </c>
      <c r="AV17">
        <v>2763</v>
      </c>
      <c r="AW17">
        <v>4481</v>
      </c>
      <c r="AX17">
        <v>7244</v>
      </c>
      <c r="AY17">
        <v>67</v>
      </c>
      <c r="AZ17">
        <v>58</v>
      </c>
      <c r="BA17">
        <v>61</v>
      </c>
      <c r="BB17">
        <v>69</v>
      </c>
      <c r="BC17">
        <v>118</v>
      </c>
      <c r="BD17">
        <v>187</v>
      </c>
      <c r="BE17">
        <v>78</v>
      </c>
      <c r="BF17">
        <v>77</v>
      </c>
      <c r="BG17">
        <v>78</v>
      </c>
      <c r="BH17">
        <v>69</v>
      </c>
      <c r="BI17">
        <v>118</v>
      </c>
      <c r="BJ17">
        <v>187</v>
      </c>
      <c r="BK17">
        <v>59</v>
      </c>
      <c r="BL17">
        <v>53</v>
      </c>
      <c r="BM17">
        <v>55</v>
      </c>
      <c r="BN17">
        <v>69</v>
      </c>
      <c r="BO17">
        <v>118</v>
      </c>
      <c r="BP17">
        <v>187</v>
      </c>
      <c r="BQ17">
        <v>46</v>
      </c>
      <c r="BR17">
        <v>39</v>
      </c>
      <c r="BS17">
        <v>42</v>
      </c>
      <c r="BT17">
        <v>69</v>
      </c>
      <c r="BU17">
        <v>118</v>
      </c>
      <c r="BV17">
        <v>187</v>
      </c>
      <c r="BW17">
        <v>60</v>
      </c>
      <c r="BX17">
        <v>53</v>
      </c>
      <c r="BY17">
        <v>56</v>
      </c>
      <c r="BZ17">
        <v>1820</v>
      </c>
      <c r="CA17">
        <v>3168</v>
      </c>
      <c r="CB17">
        <v>4988</v>
      </c>
      <c r="CC17">
        <v>47</v>
      </c>
      <c r="CD17">
        <v>60</v>
      </c>
      <c r="CE17">
        <v>55</v>
      </c>
      <c r="CF17">
        <v>1820</v>
      </c>
      <c r="CG17">
        <v>3168</v>
      </c>
      <c r="CH17">
        <v>4988</v>
      </c>
      <c r="CI17">
        <v>39</v>
      </c>
      <c r="CJ17">
        <v>43</v>
      </c>
      <c r="CK17">
        <v>42</v>
      </c>
      <c r="CL17">
        <v>1820</v>
      </c>
      <c r="CM17">
        <v>3168</v>
      </c>
      <c r="CN17">
        <v>4988</v>
      </c>
      <c r="CO17">
        <v>31</v>
      </c>
      <c r="CP17">
        <v>31</v>
      </c>
      <c r="CQ17">
        <v>31</v>
      </c>
      <c r="CR17">
        <v>1820</v>
      </c>
      <c r="CS17">
        <v>3168</v>
      </c>
      <c r="CT17">
        <v>4988</v>
      </c>
      <c r="CU17">
        <v>53</v>
      </c>
      <c r="CV17">
        <v>49</v>
      </c>
      <c r="CW17">
        <v>51</v>
      </c>
      <c r="CX17">
        <v>35505</v>
      </c>
      <c r="CY17">
        <v>60023</v>
      </c>
      <c r="CZ17">
        <v>95528</v>
      </c>
      <c r="DA17">
        <v>44</v>
      </c>
      <c r="DB17">
        <v>59</v>
      </c>
      <c r="DC17">
        <v>54</v>
      </c>
      <c r="DD17">
        <v>35500</v>
      </c>
      <c r="DE17">
        <v>60015</v>
      </c>
      <c r="DF17">
        <v>95515</v>
      </c>
      <c r="DG17">
        <v>35</v>
      </c>
      <c r="DH17">
        <v>40</v>
      </c>
      <c r="DI17">
        <v>38</v>
      </c>
      <c r="DJ17">
        <v>35499</v>
      </c>
      <c r="DK17">
        <v>60011</v>
      </c>
      <c r="DL17">
        <v>95510</v>
      </c>
      <c r="DM17">
        <v>26</v>
      </c>
      <c r="DN17">
        <v>28</v>
      </c>
      <c r="DO17">
        <v>27</v>
      </c>
      <c r="DP17">
        <v>35499</v>
      </c>
      <c r="DQ17">
        <v>60011</v>
      </c>
      <c r="DR17">
        <v>95510</v>
      </c>
      <c r="DS17">
        <v>54</v>
      </c>
      <c r="DT17">
        <v>49</v>
      </c>
      <c r="DU17">
        <v>51</v>
      </c>
      <c r="DV17">
        <v>44835</v>
      </c>
      <c r="DW17">
        <v>75130</v>
      </c>
      <c r="DX17">
        <v>119965</v>
      </c>
      <c r="DY17">
        <v>44</v>
      </c>
      <c r="DZ17">
        <v>59</v>
      </c>
      <c r="EA17">
        <v>53</v>
      </c>
      <c r="EB17">
        <v>44828</v>
      </c>
      <c r="EC17">
        <v>75120</v>
      </c>
      <c r="ED17">
        <v>119948</v>
      </c>
      <c r="EE17">
        <v>35</v>
      </c>
      <c r="EF17">
        <v>40</v>
      </c>
      <c r="EG17">
        <v>38</v>
      </c>
      <c r="EH17">
        <v>44827</v>
      </c>
      <c r="EI17">
        <v>75116</v>
      </c>
      <c r="EJ17">
        <v>119943</v>
      </c>
      <c r="EK17">
        <v>27</v>
      </c>
      <c r="EL17">
        <v>28</v>
      </c>
      <c r="EM17">
        <v>28</v>
      </c>
      <c r="EN17">
        <v>44827</v>
      </c>
      <c r="EO17">
        <v>75116</v>
      </c>
      <c r="EP17">
        <v>119943</v>
      </c>
    </row>
    <row r="18" spans="2:146" ht="12.75">
      <c r="B18" s="155" t="s">
        <v>111</v>
      </c>
      <c r="C18">
        <v>57</v>
      </c>
      <c r="D18">
        <v>53</v>
      </c>
      <c r="E18">
        <v>54</v>
      </c>
      <c r="F18">
        <v>2805</v>
      </c>
      <c r="G18">
        <v>4020</v>
      </c>
      <c r="H18">
        <v>6825</v>
      </c>
      <c r="I18">
        <v>45</v>
      </c>
      <c r="J18">
        <v>61</v>
      </c>
      <c r="K18">
        <v>55</v>
      </c>
      <c r="L18">
        <v>2803</v>
      </c>
      <c r="M18">
        <v>4019</v>
      </c>
      <c r="N18">
        <v>6822</v>
      </c>
      <c r="O18">
        <v>36</v>
      </c>
      <c r="P18">
        <v>43</v>
      </c>
      <c r="Q18">
        <v>40</v>
      </c>
      <c r="R18">
        <v>2803</v>
      </c>
      <c r="S18">
        <v>4019</v>
      </c>
      <c r="T18">
        <v>6822</v>
      </c>
      <c r="U18">
        <v>30</v>
      </c>
      <c r="V18">
        <v>32</v>
      </c>
      <c r="W18">
        <v>31</v>
      </c>
      <c r="X18">
        <v>2803</v>
      </c>
      <c r="Y18">
        <v>4019</v>
      </c>
      <c r="Z18">
        <v>6822</v>
      </c>
      <c r="AA18">
        <v>66</v>
      </c>
      <c r="AB18">
        <v>60</v>
      </c>
      <c r="AC18">
        <v>62</v>
      </c>
      <c r="AD18">
        <v>1952</v>
      </c>
      <c r="AE18">
        <v>2719</v>
      </c>
      <c r="AF18">
        <v>4671</v>
      </c>
      <c r="AG18">
        <v>51</v>
      </c>
      <c r="AH18">
        <v>61</v>
      </c>
      <c r="AI18">
        <v>56</v>
      </c>
      <c r="AJ18">
        <v>1952</v>
      </c>
      <c r="AK18">
        <v>2719</v>
      </c>
      <c r="AL18">
        <v>4671</v>
      </c>
      <c r="AM18">
        <v>44</v>
      </c>
      <c r="AN18">
        <v>47</v>
      </c>
      <c r="AO18">
        <v>46</v>
      </c>
      <c r="AP18">
        <v>1952</v>
      </c>
      <c r="AQ18">
        <v>2719</v>
      </c>
      <c r="AR18">
        <v>4671</v>
      </c>
      <c r="AS18">
        <v>35</v>
      </c>
      <c r="AT18">
        <v>35</v>
      </c>
      <c r="AU18">
        <v>35</v>
      </c>
      <c r="AV18">
        <v>1952</v>
      </c>
      <c r="AW18">
        <v>2719</v>
      </c>
      <c r="AX18">
        <v>4671</v>
      </c>
      <c r="AY18">
        <v>72</v>
      </c>
      <c r="AZ18">
        <v>63</v>
      </c>
      <c r="BA18">
        <v>66</v>
      </c>
      <c r="BB18">
        <v>43</v>
      </c>
      <c r="BC18">
        <v>64</v>
      </c>
      <c r="BD18">
        <v>107</v>
      </c>
      <c r="BE18">
        <v>79</v>
      </c>
      <c r="BF18">
        <v>78</v>
      </c>
      <c r="BG18">
        <v>79</v>
      </c>
      <c r="BH18">
        <v>43</v>
      </c>
      <c r="BI18">
        <v>64</v>
      </c>
      <c r="BJ18">
        <v>107</v>
      </c>
      <c r="BK18">
        <v>63</v>
      </c>
      <c r="BL18">
        <v>53</v>
      </c>
      <c r="BM18">
        <v>57</v>
      </c>
      <c r="BN18">
        <v>43</v>
      </c>
      <c r="BO18">
        <v>64</v>
      </c>
      <c r="BP18">
        <v>107</v>
      </c>
      <c r="BQ18">
        <v>53</v>
      </c>
      <c r="BR18">
        <v>39</v>
      </c>
      <c r="BS18">
        <v>45</v>
      </c>
      <c r="BT18">
        <v>43</v>
      </c>
      <c r="BU18">
        <v>64</v>
      </c>
      <c r="BV18">
        <v>107</v>
      </c>
      <c r="BW18">
        <v>66</v>
      </c>
      <c r="BX18">
        <v>58</v>
      </c>
      <c r="BY18">
        <v>61</v>
      </c>
      <c r="BZ18">
        <v>1256</v>
      </c>
      <c r="CA18">
        <v>1844</v>
      </c>
      <c r="CB18">
        <v>3100</v>
      </c>
      <c r="CC18">
        <v>49</v>
      </c>
      <c r="CD18">
        <v>65</v>
      </c>
      <c r="CE18">
        <v>59</v>
      </c>
      <c r="CF18">
        <v>1256</v>
      </c>
      <c r="CG18">
        <v>1844</v>
      </c>
      <c r="CH18">
        <v>3100</v>
      </c>
      <c r="CI18">
        <v>42</v>
      </c>
      <c r="CJ18">
        <v>48</v>
      </c>
      <c r="CK18">
        <v>45</v>
      </c>
      <c r="CL18">
        <v>1256</v>
      </c>
      <c r="CM18">
        <v>1844</v>
      </c>
      <c r="CN18">
        <v>3100</v>
      </c>
      <c r="CO18">
        <v>33</v>
      </c>
      <c r="CP18">
        <v>34</v>
      </c>
      <c r="CQ18">
        <v>34</v>
      </c>
      <c r="CR18">
        <v>1256</v>
      </c>
      <c r="CS18">
        <v>1844</v>
      </c>
      <c r="CT18">
        <v>3100</v>
      </c>
      <c r="CU18">
        <v>59</v>
      </c>
      <c r="CV18">
        <v>55</v>
      </c>
      <c r="CW18">
        <v>56</v>
      </c>
      <c r="CX18">
        <v>24226</v>
      </c>
      <c r="CY18">
        <v>35399</v>
      </c>
      <c r="CZ18">
        <v>59625</v>
      </c>
      <c r="DA18">
        <v>48</v>
      </c>
      <c r="DB18">
        <v>65</v>
      </c>
      <c r="DC18">
        <v>58</v>
      </c>
      <c r="DD18">
        <v>24222</v>
      </c>
      <c r="DE18">
        <v>35396</v>
      </c>
      <c r="DF18">
        <v>59618</v>
      </c>
      <c r="DG18">
        <v>39</v>
      </c>
      <c r="DH18">
        <v>45</v>
      </c>
      <c r="DI18">
        <v>43</v>
      </c>
      <c r="DJ18">
        <v>24222</v>
      </c>
      <c r="DK18">
        <v>35395</v>
      </c>
      <c r="DL18">
        <v>59617</v>
      </c>
      <c r="DM18">
        <v>29</v>
      </c>
      <c r="DN18">
        <v>31</v>
      </c>
      <c r="DO18">
        <v>30</v>
      </c>
      <c r="DP18">
        <v>24222</v>
      </c>
      <c r="DQ18">
        <v>35395</v>
      </c>
      <c r="DR18">
        <v>59617</v>
      </c>
      <c r="DS18">
        <v>59</v>
      </c>
      <c r="DT18">
        <v>55</v>
      </c>
      <c r="DU18">
        <v>57</v>
      </c>
      <c r="DV18">
        <v>30941</v>
      </c>
      <c r="DW18">
        <v>44936</v>
      </c>
      <c r="DX18">
        <v>75877</v>
      </c>
      <c r="DY18">
        <v>48</v>
      </c>
      <c r="DZ18">
        <v>65</v>
      </c>
      <c r="EA18">
        <v>58</v>
      </c>
      <c r="EB18">
        <v>30935</v>
      </c>
      <c r="EC18">
        <v>44931</v>
      </c>
      <c r="ED18">
        <v>75866</v>
      </c>
      <c r="EE18">
        <v>39</v>
      </c>
      <c r="EF18">
        <v>45</v>
      </c>
      <c r="EG18">
        <v>43</v>
      </c>
      <c r="EH18">
        <v>30935</v>
      </c>
      <c r="EI18">
        <v>44930</v>
      </c>
      <c r="EJ18">
        <v>75865</v>
      </c>
      <c r="EK18">
        <v>30</v>
      </c>
      <c r="EL18">
        <v>31</v>
      </c>
      <c r="EM18">
        <v>31</v>
      </c>
      <c r="EN18">
        <v>30935</v>
      </c>
      <c r="EO18">
        <v>44930</v>
      </c>
      <c r="EP18">
        <v>75865</v>
      </c>
    </row>
    <row r="19" spans="2:146" ht="12.75">
      <c r="B19" s="155" t="s">
        <v>112</v>
      </c>
      <c r="C19">
        <v>35</v>
      </c>
      <c r="D19">
        <v>36</v>
      </c>
      <c r="E19">
        <v>36</v>
      </c>
      <c r="F19">
        <v>950</v>
      </c>
      <c r="G19">
        <v>1877</v>
      </c>
      <c r="H19">
        <v>2827</v>
      </c>
      <c r="I19">
        <v>32</v>
      </c>
      <c r="J19">
        <v>43</v>
      </c>
      <c r="K19">
        <v>39</v>
      </c>
      <c r="L19">
        <v>950</v>
      </c>
      <c r="M19">
        <v>1877</v>
      </c>
      <c r="N19">
        <v>2827</v>
      </c>
      <c r="O19">
        <v>24</v>
      </c>
      <c r="P19">
        <v>29</v>
      </c>
      <c r="Q19">
        <v>27</v>
      </c>
      <c r="R19">
        <v>950</v>
      </c>
      <c r="S19">
        <v>1877</v>
      </c>
      <c r="T19">
        <v>2827</v>
      </c>
      <c r="U19">
        <v>19</v>
      </c>
      <c r="V19">
        <v>22</v>
      </c>
      <c r="W19">
        <v>21</v>
      </c>
      <c r="X19">
        <v>950</v>
      </c>
      <c r="Y19">
        <v>1877</v>
      </c>
      <c r="Z19">
        <v>2827</v>
      </c>
      <c r="AA19">
        <v>50</v>
      </c>
      <c r="AB19">
        <v>46</v>
      </c>
      <c r="AC19">
        <v>47</v>
      </c>
      <c r="AD19">
        <v>811</v>
      </c>
      <c r="AE19">
        <v>1762</v>
      </c>
      <c r="AF19">
        <v>2573</v>
      </c>
      <c r="AG19">
        <v>40</v>
      </c>
      <c r="AH19">
        <v>47</v>
      </c>
      <c r="AI19">
        <v>45</v>
      </c>
      <c r="AJ19">
        <v>811</v>
      </c>
      <c r="AK19">
        <v>1762</v>
      </c>
      <c r="AL19">
        <v>2573</v>
      </c>
      <c r="AM19">
        <v>33</v>
      </c>
      <c r="AN19">
        <v>35</v>
      </c>
      <c r="AO19">
        <v>34</v>
      </c>
      <c r="AP19">
        <v>811</v>
      </c>
      <c r="AQ19">
        <v>1762</v>
      </c>
      <c r="AR19">
        <v>2573</v>
      </c>
      <c r="AS19">
        <v>27</v>
      </c>
      <c r="AT19">
        <v>27</v>
      </c>
      <c r="AU19">
        <v>27</v>
      </c>
      <c r="AV19">
        <v>811</v>
      </c>
      <c r="AW19">
        <v>1762</v>
      </c>
      <c r="AX19">
        <v>2573</v>
      </c>
      <c r="AY19">
        <v>58</v>
      </c>
      <c r="AZ19">
        <v>54</v>
      </c>
      <c r="BA19">
        <v>55</v>
      </c>
      <c r="BB19">
        <v>26</v>
      </c>
      <c r="BC19">
        <v>54</v>
      </c>
      <c r="BD19">
        <v>80</v>
      </c>
      <c r="BE19">
        <v>77</v>
      </c>
      <c r="BF19">
        <v>76</v>
      </c>
      <c r="BG19">
        <v>76</v>
      </c>
      <c r="BH19">
        <v>26</v>
      </c>
      <c r="BI19">
        <v>54</v>
      </c>
      <c r="BJ19">
        <v>80</v>
      </c>
      <c r="BK19">
        <v>54</v>
      </c>
      <c r="BL19">
        <v>52</v>
      </c>
      <c r="BM19">
        <v>53</v>
      </c>
      <c r="BN19">
        <v>26</v>
      </c>
      <c r="BO19">
        <v>54</v>
      </c>
      <c r="BP19">
        <v>80</v>
      </c>
      <c r="BQ19">
        <v>35</v>
      </c>
      <c r="BR19">
        <v>39</v>
      </c>
      <c r="BS19">
        <v>38</v>
      </c>
      <c r="BT19">
        <v>26</v>
      </c>
      <c r="BU19">
        <v>54</v>
      </c>
      <c r="BV19">
        <v>80</v>
      </c>
      <c r="BW19">
        <v>48</v>
      </c>
      <c r="BX19">
        <v>46</v>
      </c>
      <c r="BY19">
        <v>47</v>
      </c>
      <c r="BZ19">
        <v>564</v>
      </c>
      <c r="CA19">
        <v>1324</v>
      </c>
      <c r="CB19">
        <v>1888</v>
      </c>
      <c r="CC19">
        <v>40</v>
      </c>
      <c r="CD19">
        <v>53</v>
      </c>
      <c r="CE19">
        <v>49</v>
      </c>
      <c r="CF19">
        <v>564</v>
      </c>
      <c r="CG19">
        <v>1324</v>
      </c>
      <c r="CH19">
        <v>1888</v>
      </c>
      <c r="CI19">
        <v>34</v>
      </c>
      <c r="CJ19">
        <v>37</v>
      </c>
      <c r="CK19">
        <v>36</v>
      </c>
      <c r="CL19">
        <v>564</v>
      </c>
      <c r="CM19">
        <v>1324</v>
      </c>
      <c r="CN19">
        <v>1888</v>
      </c>
      <c r="CO19">
        <v>27</v>
      </c>
      <c r="CP19">
        <v>27</v>
      </c>
      <c r="CQ19">
        <v>27</v>
      </c>
      <c r="CR19">
        <v>564</v>
      </c>
      <c r="CS19">
        <v>1324</v>
      </c>
      <c r="CT19">
        <v>1888</v>
      </c>
      <c r="CU19">
        <v>40</v>
      </c>
      <c r="CV19">
        <v>41</v>
      </c>
      <c r="CW19">
        <v>41</v>
      </c>
      <c r="CX19">
        <v>11279</v>
      </c>
      <c r="CY19">
        <v>24624</v>
      </c>
      <c r="CZ19">
        <v>35903</v>
      </c>
      <c r="DA19">
        <v>35</v>
      </c>
      <c r="DB19">
        <v>51</v>
      </c>
      <c r="DC19">
        <v>46</v>
      </c>
      <c r="DD19">
        <v>11278</v>
      </c>
      <c r="DE19">
        <v>24619</v>
      </c>
      <c r="DF19">
        <v>35897</v>
      </c>
      <c r="DG19">
        <v>26</v>
      </c>
      <c r="DH19">
        <v>33</v>
      </c>
      <c r="DI19">
        <v>31</v>
      </c>
      <c r="DJ19">
        <v>11277</v>
      </c>
      <c r="DK19">
        <v>24616</v>
      </c>
      <c r="DL19">
        <v>35893</v>
      </c>
      <c r="DM19">
        <v>20</v>
      </c>
      <c r="DN19">
        <v>23</v>
      </c>
      <c r="DO19">
        <v>22</v>
      </c>
      <c r="DP19">
        <v>11277</v>
      </c>
      <c r="DQ19">
        <v>24616</v>
      </c>
      <c r="DR19">
        <v>35893</v>
      </c>
      <c r="DS19">
        <v>41</v>
      </c>
      <c r="DT19">
        <v>41</v>
      </c>
      <c r="DU19">
        <v>41</v>
      </c>
      <c r="DV19">
        <v>13894</v>
      </c>
      <c r="DW19">
        <v>30194</v>
      </c>
      <c r="DX19">
        <v>44088</v>
      </c>
      <c r="DY19">
        <v>36</v>
      </c>
      <c r="DZ19">
        <v>50</v>
      </c>
      <c r="EA19">
        <v>46</v>
      </c>
      <c r="EB19">
        <v>13893</v>
      </c>
      <c r="EC19">
        <v>30189</v>
      </c>
      <c r="ED19">
        <v>44082</v>
      </c>
      <c r="EE19">
        <v>27</v>
      </c>
      <c r="EF19">
        <v>33</v>
      </c>
      <c r="EG19">
        <v>31</v>
      </c>
      <c r="EH19">
        <v>13892</v>
      </c>
      <c r="EI19">
        <v>30186</v>
      </c>
      <c r="EJ19">
        <v>44078</v>
      </c>
      <c r="EK19">
        <v>20</v>
      </c>
      <c r="EL19">
        <v>23</v>
      </c>
      <c r="EM19">
        <v>22</v>
      </c>
      <c r="EN19">
        <v>13892</v>
      </c>
      <c r="EO19">
        <v>30186</v>
      </c>
      <c r="EP19">
        <v>44078</v>
      </c>
    </row>
    <row r="20" spans="2:146" ht="12.75">
      <c r="B20" s="155" t="s">
        <v>34</v>
      </c>
      <c r="C20">
        <v>16</v>
      </c>
      <c r="D20">
        <v>17</v>
      </c>
      <c r="E20">
        <v>16</v>
      </c>
      <c r="F20">
        <v>451</v>
      </c>
      <c r="G20">
        <v>831</v>
      </c>
      <c r="H20">
        <v>1282</v>
      </c>
      <c r="I20">
        <v>15</v>
      </c>
      <c r="J20">
        <v>17</v>
      </c>
      <c r="K20">
        <v>17</v>
      </c>
      <c r="L20">
        <v>451</v>
      </c>
      <c r="M20">
        <v>831</v>
      </c>
      <c r="N20">
        <v>1282</v>
      </c>
      <c r="O20">
        <v>12</v>
      </c>
      <c r="P20">
        <v>12</v>
      </c>
      <c r="Q20">
        <v>12</v>
      </c>
      <c r="R20">
        <v>451</v>
      </c>
      <c r="S20">
        <v>831</v>
      </c>
      <c r="T20">
        <v>1282</v>
      </c>
      <c r="U20">
        <v>11</v>
      </c>
      <c r="V20">
        <v>9</v>
      </c>
      <c r="W20">
        <v>10</v>
      </c>
      <c r="X20">
        <v>451</v>
      </c>
      <c r="Y20">
        <v>831</v>
      </c>
      <c r="Z20">
        <v>1282</v>
      </c>
      <c r="AA20">
        <v>19</v>
      </c>
      <c r="AB20">
        <v>21</v>
      </c>
      <c r="AC20">
        <v>21</v>
      </c>
      <c r="AD20">
        <v>245</v>
      </c>
      <c r="AE20">
        <v>722</v>
      </c>
      <c r="AF20">
        <v>967</v>
      </c>
      <c r="AG20">
        <v>13</v>
      </c>
      <c r="AH20">
        <v>22</v>
      </c>
      <c r="AI20">
        <v>20</v>
      </c>
      <c r="AJ20">
        <v>245</v>
      </c>
      <c r="AK20">
        <v>722</v>
      </c>
      <c r="AL20">
        <v>967</v>
      </c>
      <c r="AM20">
        <v>12</v>
      </c>
      <c r="AN20">
        <v>15</v>
      </c>
      <c r="AO20">
        <v>14</v>
      </c>
      <c r="AP20">
        <v>245</v>
      </c>
      <c r="AQ20">
        <v>722</v>
      </c>
      <c r="AR20">
        <v>967</v>
      </c>
      <c r="AS20">
        <v>10</v>
      </c>
      <c r="AT20">
        <v>11</v>
      </c>
      <c r="AU20">
        <v>11</v>
      </c>
      <c r="AV20">
        <v>245</v>
      </c>
      <c r="AW20">
        <v>722</v>
      </c>
      <c r="AX20">
        <v>967</v>
      </c>
      <c r="AY20">
        <v>29</v>
      </c>
      <c r="AZ20">
        <v>39</v>
      </c>
      <c r="BA20">
        <v>36</v>
      </c>
      <c r="BB20">
        <v>14</v>
      </c>
      <c r="BC20">
        <v>28</v>
      </c>
      <c r="BD20">
        <v>42</v>
      </c>
      <c r="BE20">
        <v>29</v>
      </c>
      <c r="BF20">
        <v>46</v>
      </c>
      <c r="BG20">
        <v>40</v>
      </c>
      <c r="BH20">
        <v>14</v>
      </c>
      <c r="BI20">
        <v>28</v>
      </c>
      <c r="BJ20">
        <v>42</v>
      </c>
      <c r="BK20">
        <v>29</v>
      </c>
      <c r="BL20">
        <v>36</v>
      </c>
      <c r="BM20">
        <v>33</v>
      </c>
      <c r="BN20">
        <v>14</v>
      </c>
      <c r="BO20">
        <v>28</v>
      </c>
      <c r="BP20">
        <v>42</v>
      </c>
      <c r="BQ20">
        <v>29</v>
      </c>
      <c r="BR20">
        <v>29</v>
      </c>
      <c r="BS20">
        <v>29</v>
      </c>
      <c r="BT20">
        <v>14</v>
      </c>
      <c r="BU20">
        <v>28</v>
      </c>
      <c r="BV20">
        <v>42</v>
      </c>
      <c r="BW20">
        <v>19</v>
      </c>
      <c r="BX20">
        <v>24</v>
      </c>
      <c r="BY20">
        <v>23</v>
      </c>
      <c r="BZ20">
        <v>169</v>
      </c>
      <c r="CA20">
        <v>528</v>
      </c>
      <c r="CB20">
        <v>697</v>
      </c>
      <c r="CC20">
        <v>15</v>
      </c>
      <c r="CD20">
        <v>28</v>
      </c>
      <c r="CE20">
        <v>25</v>
      </c>
      <c r="CF20">
        <v>169</v>
      </c>
      <c r="CG20">
        <v>528</v>
      </c>
      <c r="CH20">
        <v>697</v>
      </c>
      <c r="CI20">
        <v>14</v>
      </c>
      <c r="CJ20">
        <v>20</v>
      </c>
      <c r="CK20">
        <v>19</v>
      </c>
      <c r="CL20">
        <v>169</v>
      </c>
      <c r="CM20">
        <v>528</v>
      </c>
      <c r="CN20">
        <v>697</v>
      </c>
      <c r="CO20">
        <v>12</v>
      </c>
      <c r="CP20">
        <v>15</v>
      </c>
      <c r="CQ20">
        <v>14</v>
      </c>
      <c r="CR20">
        <v>169</v>
      </c>
      <c r="CS20">
        <v>528</v>
      </c>
      <c r="CT20">
        <v>697</v>
      </c>
      <c r="CU20">
        <v>16</v>
      </c>
      <c r="CV20">
        <v>21</v>
      </c>
      <c r="CW20">
        <v>20</v>
      </c>
      <c r="CX20">
        <v>3602</v>
      </c>
      <c r="CY20">
        <v>10386</v>
      </c>
      <c r="CZ20">
        <v>13988</v>
      </c>
      <c r="DA20">
        <v>13</v>
      </c>
      <c r="DB20">
        <v>25</v>
      </c>
      <c r="DC20">
        <v>22</v>
      </c>
      <c r="DD20">
        <v>3602</v>
      </c>
      <c r="DE20">
        <v>10383</v>
      </c>
      <c r="DF20">
        <v>13985</v>
      </c>
      <c r="DG20">
        <v>11</v>
      </c>
      <c r="DH20">
        <v>17</v>
      </c>
      <c r="DI20">
        <v>15</v>
      </c>
      <c r="DJ20">
        <v>3602</v>
      </c>
      <c r="DK20">
        <v>10383</v>
      </c>
      <c r="DL20">
        <v>13985</v>
      </c>
      <c r="DM20">
        <v>9</v>
      </c>
      <c r="DN20">
        <v>12</v>
      </c>
      <c r="DO20">
        <v>11</v>
      </c>
      <c r="DP20">
        <v>3602</v>
      </c>
      <c r="DQ20">
        <v>10383</v>
      </c>
      <c r="DR20">
        <v>13985</v>
      </c>
      <c r="DS20">
        <v>17</v>
      </c>
      <c r="DT20">
        <v>21</v>
      </c>
      <c r="DU20">
        <v>20</v>
      </c>
      <c r="DV20">
        <v>4558</v>
      </c>
      <c r="DW20">
        <v>12691</v>
      </c>
      <c r="DX20">
        <v>17249</v>
      </c>
      <c r="DY20">
        <v>14</v>
      </c>
      <c r="DZ20">
        <v>24</v>
      </c>
      <c r="EA20">
        <v>22</v>
      </c>
      <c r="EB20">
        <v>4558</v>
      </c>
      <c r="EC20">
        <v>12688</v>
      </c>
      <c r="ED20">
        <v>17246</v>
      </c>
      <c r="EE20">
        <v>11</v>
      </c>
      <c r="EF20">
        <v>16</v>
      </c>
      <c r="EG20">
        <v>15</v>
      </c>
      <c r="EH20">
        <v>4558</v>
      </c>
      <c r="EI20">
        <v>12688</v>
      </c>
      <c r="EJ20">
        <v>17246</v>
      </c>
      <c r="EK20">
        <v>9</v>
      </c>
      <c r="EL20">
        <v>12</v>
      </c>
      <c r="EM20">
        <v>11</v>
      </c>
      <c r="EN20">
        <v>4558</v>
      </c>
      <c r="EO20">
        <v>12688</v>
      </c>
      <c r="EP20">
        <v>17246</v>
      </c>
    </row>
    <row r="21" spans="2:146" s="53" customFormat="1" ht="12.75">
      <c r="B21" s="155"/>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row>
    <row r="22" spans="2:146" s="53" customFormat="1" ht="12.75">
      <c r="B22" s="155" t="s">
        <v>867</v>
      </c>
      <c r="C22">
        <v>85</v>
      </c>
      <c r="D22">
        <v>77</v>
      </c>
      <c r="E22">
        <v>81</v>
      </c>
      <c r="F22">
        <v>24164</v>
      </c>
      <c r="G22">
        <v>25608</v>
      </c>
      <c r="H22">
        <v>49772</v>
      </c>
      <c r="I22">
        <v>79</v>
      </c>
      <c r="J22">
        <v>81</v>
      </c>
      <c r="K22">
        <v>80</v>
      </c>
      <c r="L22">
        <v>24161</v>
      </c>
      <c r="M22">
        <v>25606</v>
      </c>
      <c r="N22">
        <v>49767</v>
      </c>
      <c r="O22">
        <v>76</v>
      </c>
      <c r="P22">
        <v>73</v>
      </c>
      <c r="Q22">
        <v>74</v>
      </c>
      <c r="R22">
        <v>24161</v>
      </c>
      <c r="S22">
        <v>25606</v>
      </c>
      <c r="T22">
        <v>49767</v>
      </c>
      <c r="U22">
        <v>72</v>
      </c>
      <c r="V22">
        <v>65</v>
      </c>
      <c r="W22">
        <v>68</v>
      </c>
      <c r="X22">
        <v>24161</v>
      </c>
      <c r="Y22">
        <v>25606</v>
      </c>
      <c r="Z22">
        <v>49767</v>
      </c>
      <c r="AA22">
        <v>85</v>
      </c>
      <c r="AB22">
        <v>73</v>
      </c>
      <c r="AC22">
        <v>79</v>
      </c>
      <c r="AD22">
        <v>13220</v>
      </c>
      <c r="AE22">
        <v>13628</v>
      </c>
      <c r="AF22">
        <v>26848</v>
      </c>
      <c r="AG22">
        <v>76</v>
      </c>
      <c r="AH22">
        <v>73</v>
      </c>
      <c r="AI22">
        <v>75</v>
      </c>
      <c r="AJ22">
        <v>13219</v>
      </c>
      <c r="AK22">
        <v>13628</v>
      </c>
      <c r="AL22">
        <v>26847</v>
      </c>
      <c r="AM22">
        <v>73</v>
      </c>
      <c r="AN22">
        <v>65</v>
      </c>
      <c r="AO22">
        <v>69</v>
      </c>
      <c r="AP22">
        <v>13219</v>
      </c>
      <c r="AQ22">
        <v>13628</v>
      </c>
      <c r="AR22">
        <v>26847</v>
      </c>
      <c r="AS22">
        <v>68</v>
      </c>
      <c r="AT22">
        <v>57</v>
      </c>
      <c r="AU22">
        <v>62</v>
      </c>
      <c r="AV22">
        <v>13219</v>
      </c>
      <c r="AW22">
        <v>13628</v>
      </c>
      <c r="AX22">
        <v>26847</v>
      </c>
      <c r="AY22">
        <v>92</v>
      </c>
      <c r="AZ22">
        <v>85</v>
      </c>
      <c r="BA22">
        <v>88</v>
      </c>
      <c r="BB22">
        <v>950</v>
      </c>
      <c r="BC22">
        <v>927</v>
      </c>
      <c r="BD22">
        <v>1877</v>
      </c>
      <c r="BE22">
        <v>94</v>
      </c>
      <c r="BF22">
        <v>93</v>
      </c>
      <c r="BG22">
        <v>94</v>
      </c>
      <c r="BH22">
        <v>950</v>
      </c>
      <c r="BI22">
        <v>927</v>
      </c>
      <c r="BJ22">
        <v>1877</v>
      </c>
      <c r="BK22">
        <v>90</v>
      </c>
      <c r="BL22">
        <v>83</v>
      </c>
      <c r="BM22">
        <v>86</v>
      </c>
      <c r="BN22">
        <v>950</v>
      </c>
      <c r="BO22">
        <v>927</v>
      </c>
      <c r="BP22">
        <v>1877</v>
      </c>
      <c r="BQ22">
        <v>85</v>
      </c>
      <c r="BR22">
        <v>75</v>
      </c>
      <c r="BS22">
        <v>80</v>
      </c>
      <c r="BT22">
        <v>950</v>
      </c>
      <c r="BU22">
        <v>927</v>
      </c>
      <c r="BV22">
        <v>1877</v>
      </c>
      <c r="BW22">
        <v>88</v>
      </c>
      <c r="BX22">
        <v>78</v>
      </c>
      <c r="BY22">
        <v>83</v>
      </c>
      <c r="BZ22">
        <v>10932</v>
      </c>
      <c r="CA22">
        <v>11276</v>
      </c>
      <c r="CB22">
        <v>22208</v>
      </c>
      <c r="CC22">
        <v>80</v>
      </c>
      <c r="CD22">
        <v>81</v>
      </c>
      <c r="CE22">
        <v>80</v>
      </c>
      <c r="CF22">
        <v>10931</v>
      </c>
      <c r="CG22">
        <v>11274</v>
      </c>
      <c r="CH22">
        <v>22205</v>
      </c>
      <c r="CI22">
        <v>78</v>
      </c>
      <c r="CJ22">
        <v>72</v>
      </c>
      <c r="CK22">
        <v>75</v>
      </c>
      <c r="CL22">
        <v>10931</v>
      </c>
      <c r="CM22">
        <v>11274</v>
      </c>
      <c r="CN22">
        <v>22205</v>
      </c>
      <c r="CO22">
        <v>73</v>
      </c>
      <c r="CP22">
        <v>64</v>
      </c>
      <c r="CQ22">
        <v>68</v>
      </c>
      <c r="CR22">
        <v>10931</v>
      </c>
      <c r="CS22">
        <v>11274</v>
      </c>
      <c r="CT22">
        <v>22205</v>
      </c>
      <c r="CU22">
        <v>87</v>
      </c>
      <c r="CV22">
        <v>77</v>
      </c>
      <c r="CW22">
        <v>82</v>
      </c>
      <c r="CX22">
        <v>212166</v>
      </c>
      <c r="CY22">
        <v>221731</v>
      </c>
      <c r="CZ22">
        <v>433897</v>
      </c>
      <c r="DA22">
        <v>81</v>
      </c>
      <c r="DB22">
        <v>81</v>
      </c>
      <c r="DC22">
        <v>81</v>
      </c>
      <c r="DD22">
        <v>212107</v>
      </c>
      <c r="DE22">
        <v>221664</v>
      </c>
      <c r="DF22">
        <v>433771</v>
      </c>
      <c r="DG22">
        <v>77</v>
      </c>
      <c r="DH22">
        <v>72</v>
      </c>
      <c r="DI22">
        <v>75</v>
      </c>
      <c r="DJ22">
        <v>212102</v>
      </c>
      <c r="DK22">
        <v>221656</v>
      </c>
      <c r="DL22">
        <v>433758</v>
      </c>
      <c r="DM22">
        <v>72</v>
      </c>
      <c r="DN22">
        <v>62</v>
      </c>
      <c r="DO22">
        <v>67</v>
      </c>
      <c r="DP22">
        <v>212102</v>
      </c>
      <c r="DQ22">
        <v>221656</v>
      </c>
      <c r="DR22">
        <v>433758</v>
      </c>
      <c r="DS22">
        <v>86</v>
      </c>
      <c r="DT22">
        <v>77</v>
      </c>
      <c r="DU22">
        <v>81</v>
      </c>
      <c r="DV22">
        <v>267476</v>
      </c>
      <c r="DW22">
        <v>279531</v>
      </c>
      <c r="DX22">
        <v>547007</v>
      </c>
      <c r="DY22">
        <v>80</v>
      </c>
      <c r="DZ22">
        <v>80</v>
      </c>
      <c r="EA22">
        <v>80</v>
      </c>
      <c r="EB22">
        <v>267413</v>
      </c>
      <c r="EC22">
        <v>279459</v>
      </c>
      <c r="ED22">
        <v>546872</v>
      </c>
      <c r="EE22">
        <v>77</v>
      </c>
      <c r="EF22">
        <v>72</v>
      </c>
      <c r="EG22">
        <v>74</v>
      </c>
      <c r="EH22">
        <v>267406</v>
      </c>
      <c r="EI22">
        <v>279449</v>
      </c>
      <c r="EJ22">
        <v>546855</v>
      </c>
      <c r="EK22">
        <v>72</v>
      </c>
      <c r="EL22">
        <v>62</v>
      </c>
      <c r="EM22">
        <v>67</v>
      </c>
      <c r="EN22">
        <v>267406</v>
      </c>
      <c r="EO22">
        <v>279449</v>
      </c>
      <c r="EP22">
        <v>546855</v>
      </c>
    </row>
    <row r="23" s="53" customFormat="1" ht="12.75"/>
    <row r="24" s="53" customFormat="1" ht="12.75"/>
    <row r="25" s="53" customFormat="1" ht="12.75"/>
    <row r="26" s="53" customFormat="1" ht="12.75"/>
    <row r="27" spans="1:86" s="53" customFormat="1" ht="12.75">
      <c r="A27"/>
      <c r="B27"/>
      <c r="C27" t="s">
        <v>847</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row>
    <row r="28" spans="1:134" s="53" customFormat="1" ht="12.75">
      <c r="A28"/>
      <c r="B28"/>
      <c r="C28" t="s">
        <v>17</v>
      </c>
      <c r="D28"/>
      <c r="E28"/>
      <c r="F28"/>
      <c r="G28"/>
      <c r="H28"/>
      <c r="I28"/>
      <c r="J28"/>
      <c r="K28"/>
      <c r="L28"/>
      <c r="M28"/>
      <c r="N28"/>
      <c r="O28"/>
      <c r="P28"/>
      <c r="Q28"/>
      <c r="R28"/>
      <c r="S28"/>
      <c r="T28"/>
      <c r="U28"/>
      <c r="V28"/>
      <c r="W28"/>
      <c r="X28"/>
      <c r="Y28"/>
      <c r="Z28"/>
      <c r="AA28" t="s">
        <v>22</v>
      </c>
      <c r="AB28"/>
      <c r="AC28"/>
      <c r="AD28"/>
      <c r="AE28"/>
      <c r="AF28"/>
      <c r="AG28"/>
      <c r="AH28"/>
      <c r="AI28"/>
      <c r="AJ28"/>
      <c r="AK28"/>
      <c r="AL28"/>
      <c r="AM28"/>
      <c r="AN28"/>
      <c r="AO28"/>
      <c r="AP28"/>
      <c r="AQ28"/>
      <c r="AR28"/>
      <c r="AS28"/>
      <c r="AT28"/>
      <c r="AU28"/>
      <c r="AV28"/>
      <c r="AW28"/>
      <c r="AX28"/>
      <c r="AY28" t="s">
        <v>26</v>
      </c>
      <c r="AZ28"/>
      <c r="BA28"/>
      <c r="BB28"/>
      <c r="BC28"/>
      <c r="BD28"/>
      <c r="BE28"/>
      <c r="BF28"/>
      <c r="BG28"/>
      <c r="BH28"/>
      <c r="BI28"/>
      <c r="BJ28"/>
      <c r="BK28"/>
      <c r="BL28"/>
      <c r="BM28"/>
      <c r="BN28"/>
      <c r="BO28"/>
      <c r="BP28"/>
      <c r="BQ28"/>
      <c r="BR28"/>
      <c r="BS28"/>
      <c r="BT28"/>
      <c r="BU28"/>
      <c r="BV28"/>
      <c r="BW28" t="s">
        <v>12</v>
      </c>
      <c r="BX28"/>
      <c r="BY28"/>
      <c r="BZ28"/>
      <c r="CA28"/>
      <c r="CB28"/>
      <c r="CC28"/>
      <c r="CD28"/>
      <c r="CE28"/>
      <c r="CF28"/>
      <c r="CG28"/>
      <c r="CH28"/>
      <c r="CI28"/>
      <c r="CJ28"/>
      <c r="CK28"/>
      <c r="CL28"/>
      <c r="CM28"/>
      <c r="CN28"/>
      <c r="CO28"/>
      <c r="CP28"/>
      <c r="CQ28"/>
      <c r="CR28"/>
      <c r="CS28"/>
      <c r="CT28"/>
      <c r="CU28" t="s">
        <v>7</v>
      </c>
      <c r="CV28"/>
      <c r="CW28"/>
      <c r="CX28"/>
      <c r="CY28"/>
      <c r="CZ28"/>
      <c r="DA28"/>
      <c r="DB28"/>
      <c r="DC28"/>
      <c r="DD28"/>
      <c r="DE28"/>
      <c r="DF28"/>
      <c r="DG28"/>
      <c r="DH28"/>
      <c r="DI28"/>
      <c r="DJ28"/>
      <c r="DK28"/>
      <c r="DL28"/>
      <c r="DM28"/>
      <c r="DN28"/>
      <c r="DO28"/>
      <c r="DP28"/>
      <c r="DQ28"/>
      <c r="DR28"/>
      <c r="DS28" t="s">
        <v>58</v>
      </c>
      <c r="DT28"/>
      <c r="DU28"/>
      <c r="DV28"/>
      <c r="DW28"/>
      <c r="DX28"/>
      <c r="DY28"/>
      <c r="DZ28"/>
      <c r="EA28"/>
      <c r="EB28"/>
      <c r="EC28"/>
      <c r="ED28"/>
    </row>
    <row r="29" spans="1:134" s="53" customFormat="1" ht="12.75">
      <c r="A29"/>
      <c r="B29"/>
      <c r="C29" t="s">
        <v>859</v>
      </c>
      <c r="D29"/>
      <c r="E29"/>
      <c r="F29"/>
      <c r="G29"/>
      <c r="H29"/>
      <c r="I29" t="s">
        <v>860</v>
      </c>
      <c r="J29"/>
      <c r="K29"/>
      <c r="L29"/>
      <c r="M29"/>
      <c r="N29"/>
      <c r="O29"/>
      <c r="P29"/>
      <c r="Q29"/>
      <c r="R29"/>
      <c r="S29"/>
      <c r="T29"/>
      <c r="U29"/>
      <c r="V29"/>
      <c r="W29"/>
      <c r="X29"/>
      <c r="Y29"/>
      <c r="Z29"/>
      <c r="AA29" t="s">
        <v>859</v>
      </c>
      <c r="AB29"/>
      <c r="AC29"/>
      <c r="AD29"/>
      <c r="AE29"/>
      <c r="AF29"/>
      <c r="AG29" t="s">
        <v>860</v>
      </c>
      <c r="AH29"/>
      <c r="AI29"/>
      <c r="AJ29"/>
      <c r="AK29"/>
      <c r="AL29"/>
      <c r="AM29"/>
      <c r="AN29"/>
      <c r="AO29"/>
      <c r="AP29"/>
      <c r="AQ29"/>
      <c r="AR29"/>
      <c r="AS29"/>
      <c r="AT29"/>
      <c r="AU29"/>
      <c r="AV29"/>
      <c r="AW29"/>
      <c r="AX29"/>
      <c r="AY29" t="s">
        <v>859</v>
      </c>
      <c r="AZ29"/>
      <c r="BA29"/>
      <c r="BB29"/>
      <c r="BC29"/>
      <c r="BD29"/>
      <c r="BE29" t="s">
        <v>860</v>
      </c>
      <c r="BF29"/>
      <c r="BG29"/>
      <c r="BH29"/>
      <c r="BI29"/>
      <c r="BJ29"/>
      <c r="BK29"/>
      <c r="BL29"/>
      <c r="BM29"/>
      <c r="BN29"/>
      <c r="BO29"/>
      <c r="BP29"/>
      <c r="BQ29"/>
      <c r="BR29"/>
      <c r="BS29"/>
      <c r="BT29"/>
      <c r="BU29"/>
      <c r="BV29"/>
      <c r="BW29" t="s">
        <v>859</v>
      </c>
      <c r="BX29"/>
      <c r="BY29"/>
      <c r="BZ29"/>
      <c r="CA29"/>
      <c r="CB29"/>
      <c r="CC29" t="s">
        <v>860</v>
      </c>
      <c r="CD29"/>
      <c r="CE29"/>
      <c r="CF29"/>
      <c r="CG29"/>
      <c r="CH29"/>
      <c r="CI29"/>
      <c r="CJ29"/>
      <c r="CK29"/>
      <c r="CL29"/>
      <c r="CM29"/>
      <c r="CN29"/>
      <c r="CO29"/>
      <c r="CP29"/>
      <c r="CQ29"/>
      <c r="CR29"/>
      <c r="CS29"/>
      <c r="CT29"/>
      <c r="CU29" t="s">
        <v>859</v>
      </c>
      <c r="CV29"/>
      <c r="CW29"/>
      <c r="CX29"/>
      <c r="CY29"/>
      <c r="CZ29"/>
      <c r="DA29" t="s">
        <v>860</v>
      </c>
      <c r="DB29"/>
      <c r="DC29"/>
      <c r="DD29"/>
      <c r="DE29"/>
      <c r="DF29"/>
      <c r="DG29"/>
      <c r="DH29"/>
      <c r="DI29"/>
      <c r="DJ29"/>
      <c r="DK29"/>
      <c r="DL29"/>
      <c r="DM29"/>
      <c r="DN29"/>
      <c r="DO29"/>
      <c r="DP29"/>
      <c r="DQ29"/>
      <c r="DR29"/>
      <c r="DS29" t="s">
        <v>859</v>
      </c>
      <c r="DT29"/>
      <c r="DU29"/>
      <c r="DV29"/>
      <c r="DW29"/>
      <c r="DX29"/>
      <c r="DY29" t="s">
        <v>860</v>
      </c>
      <c r="DZ29"/>
      <c r="EA29"/>
      <c r="EB29"/>
      <c r="EC29"/>
      <c r="ED29"/>
    </row>
    <row r="30" spans="1:134" s="53" customFormat="1" ht="12.75">
      <c r="A30"/>
      <c r="B30"/>
      <c r="C30">
        <v>1</v>
      </c>
      <c r="D30"/>
      <c r="E30"/>
      <c r="F30"/>
      <c r="G30"/>
      <c r="H30"/>
      <c r="I30">
        <v>1</v>
      </c>
      <c r="J30"/>
      <c r="K30"/>
      <c r="L30"/>
      <c r="M30"/>
      <c r="N30"/>
      <c r="O30"/>
      <c r="P30"/>
      <c r="Q30"/>
      <c r="R30"/>
      <c r="S30"/>
      <c r="T30"/>
      <c r="U30"/>
      <c r="V30"/>
      <c r="W30"/>
      <c r="X30"/>
      <c r="Y30"/>
      <c r="Z30"/>
      <c r="AA30">
        <v>1</v>
      </c>
      <c r="AB30"/>
      <c r="AC30"/>
      <c r="AD30"/>
      <c r="AE30"/>
      <c r="AF30"/>
      <c r="AG30">
        <v>1</v>
      </c>
      <c r="AH30"/>
      <c r="AI30"/>
      <c r="AJ30"/>
      <c r="AK30"/>
      <c r="AL30"/>
      <c r="AM30"/>
      <c r="AN30"/>
      <c r="AO30"/>
      <c r="AP30"/>
      <c r="AQ30"/>
      <c r="AR30"/>
      <c r="AS30"/>
      <c r="AT30"/>
      <c r="AU30"/>
      <c r="AV30"/>
      <c r="AW30"/>
      <c r="AX30"/>
      <c r="AY30">
        <v>1</v>
      </c>
      <c r="AZ30"/>
      <c r="BA30"/>
      <c r="BB30"/>
      <c r="BC30"/>
      <c r="BD30"/>
      <c r="BE30">
        <v>1</v>
      </c>
      <c r="BF30"/>
      <c r="BG30"/>
      <c r="BH30"/>
      <c r="BI30"/>
      <c r="BJ30"/>
      <c r="BK30"/>
      <c r="BL30"/>
      <c r="BM30"/>
      <c r="BN30"/>
      <c r="BO30"/>
      <c r="BP30"/>
      <c r="BQ30"/>
      <c r="BR30"/>
      <c r="BS30"/>
      <c r="BT30"/>
      <c r="BU30"/>
      <c r="BV30"/>
      <c r="BW30">
        <v>1</v>
      </c>
      <c r="BX30"/>
      <c r="BY30"/>
      <c r="BZ30"/>
      <c r="CA30"/>
      <c r="CB30"/>
      <c r="CC30">
        <v>1</v>
      </c>
      <c r="CD30"/>
      <c r="CE30"/>
      <c r="CF30"/>
      <c r="CG30"/>
      <c r="CH30"/>
      <c r="CI30"/>
      <c r="CJ30"/>
      <c r="CK30"/>
      <c r="CL30"/>
      <c r="CM30"/>
      <c r="CN30"/>
      <c r="CO30"/>
      <c r="CP30"/>
      <c r="CQ30"/>
      <c r="CR30"/>
      <c r="CS30"/>
      <c r="CT30"/>
      <c r="CU30">
        <v>1</v>
      </c>
      <c r="CV30"/>
      <c r="CW30"/>
      <c r="CX30"/>
      <c r="CY30"/>
      <c r="CZ30"/>
      <c r="DA30">
        <v>1</v>
      </c>
      <c r="DB30"/>
      <c r="DC30"/>
      <c r="DD30"/>
      <c r="DE30"/>
      <c r="DF30"/>
      <c r="DG30"/>
      <c r="DH30"/>
      <c r="DI30"/>
      <c r="DJ30"/>
      <c r="DK30"/>
      <c r="DL30"/>
      <c r="DM30"/>
      <c r="DN30"/>
      <c r="DO30"/>
      <c r="DP30"/>
      <c r="DQ30"/>
      <c r="DR30"/>
      <c r="DS30">
        <v>1</v>
      </c>
      <c r="DT30"/>
      <c r="DU30"/>
      <c r="DV30"/>
      <c r="DW30"/>
      <c r="DX30"/>
      <c r="DY30">
        <v>1</v>
      </c>
      <c r="DZ30"/>
      <c r="EA30"/>
      <c r="EB30"/>
      <c r="EC30"/>
      <c r="ED30"/>
    </row>
    <row r="31" spans="1:134" s="53" customFormat="1" ht="12.75">
      <c r="A31"/>
      <c r="B31"/>
      <c r="C31" t="s">
        <v>863</v>
      </c>
      <c r="D31"/>
      <c r="E31"/>
      <c r="F31"/>
      <c r="G31"/>
      <c r="H31"/>
      <c r="I31" t="s">
        <v>864</v>
      </c>
      <c r="J31"/>
      <c r="K31"/>
      <c r="L31"/>
      <c r="M31"/>
      <c r="N31"/>
      <c r="O31"/>
      <c r="P31"/>
      <c r="Q31"/>
      <c r="R31"/>
      <c r="S31"/>
      <c r="T31"/>
      <c r="U31"/>
      <c r="V31"/>
      <c r="W31"/>
      <c r="X31"/>
      <c r="Y31"/>
      <c r="Z31"/>
      <c r="AA31" t="s">
        <v>863</v>
      </c>
      <c r="AB31"/>
      <c r="AC31"/>
      <c r="AD31"/>
      <c r="AE31"/>
      <c r="AF31"/>
      <c r="AG31" t="s">
        <v>864</v>
      </c>
      <c r="AH31"/>
      <c r="AI31"/>
      <c r="AJ31"/>
      <c r="AK31"/>
      <c r="AL31"/>
      <c r="AM31"/>
      <c r="AN31"/>
      <c r="AO31"/>
      <c r="AP31"/>
      <c r="AQ31"/>
      <c r="AR31"/>
      <c r="AS31"/>
      <c r="AT31"/>
      <c r="AU31"/>
      <c r="AV31"/>
      <c r="AW31"/>
      <c r="AX31"/>
      <c r="AY31" t="s">
        <v>863</v>
      </c>
      <c r="AZ31"/>
      <c r="BA31"/>
      <c r="BB31"/>
      <c r="BC31"/>
      <c r="BD31"/>
      <c r="BE31" t="s">
        <v>864</v>
      </c>
      <c r="BF31"/>
      <c r="BG31"/>
      <c r="BH31"/>
      <c r="BI31"/>
      <c r="BJ31"/>
      <c r="BK31"/>
      <c r="BL31"/>
      <c r="BM31"/>
      <c r="BN31"/>
      <c r="BO31"/>
      <c r="BP31"/>
      <c r="BQ31"/>
      <c r="BR31"/>
      <c r="BS31"/>
      <c r="BT31"/>
      <c r="BU31"/>
      <c r="BV31"/>
      <c r="BW31" t="s">
        <v>863</v>
      </c>
      <c r="BX31"/>
      <c r="BY31"/>
      <c r="BZ31"/>
      <c r="CA31"/>
      <c r="CB31"/>
      <c r="CC31" t="s">
        <v>864</v>
      </c>
      <c r="CD31"/>
      <c r="CE31"/>
      <c r="CF31"/>
      <c r="CG31"/>
      <c r="CH31"/>
      <c r="CI31"/>
      <c r="CJ31"/>
      <c r="CK31"/>
      <c r="CL31"/>
      <c r="CM31"/>
      <c r="CN31"/>
      <c r="CO31"/>
      <c r="CP31"/>
      <c r="CQ31"/>
      <c r="CR31"/>
      <c r="CS31"/>
      <c r="CT31"/>
      <c r="CU31" t="s">
        <v>863</v>
      </c>
      <c r="CV31"/>
      <c r="CW31"/>
      <c r="CX31"/>
      <c r="CY31"/>
      <c r="CZ31"/>
      <c r="DA31" t="s">
        <v>864</v>
      </c>
      <c r="DB31"/>
      <c r="DC31"/>
      <c r="DD31"/>
      <c r="DE31"/>
      <c r="DF31"/>
      <c r="DG31"/>
      <c r="DH31"/>
      <c r="DI31"/>
      <c r="DJ31"/>
      <c r="DK31"/>
      <c r="DL31"/>
      <c r="DM31"/>
      <c r="DN31"/>
      <c r="DO31"/>
      <c r="DP31"/>
      <c r="DQ31"/>
      <c r="DR31"/>
      <c r="DS31" t="s">
        <v>863</v>
      </c>
      <c r="DT31"/>
      <c r="DU31"/>
      <c r="DV31"/>
      <c r="DW31"/>
      <c r="DX31"/>
      <c r="DY31" t="s">
        <v>864</v>
      </c>
      <c r="DZ31"/>
      <c r="EA31"/>
      <c r="EB31"/>
      <c r="EC31"/>
      <c r="ED31"/>
    </row>
    <row r="32" spans="1:134" s="53" customFormat="1" ht="12.75">
      <c r="A32"/>
      <c r="B32"/>
      <c r="C32">
        <v>1</v>
      </c>
      <c r="D32"/>
      <c r="E32"/>
      <c r="F32" t="s">
        <v>58</v>
      </c>
      <c r="G32"/>
      <c r="H32"/>
      <c r="I32">
        <v>1</v>
      </c>
      <c r="J32"/>
      <c r="K32"/>
      <c r="L32" t="s">
        <v>58</v>
      </c>
      <c r="M32"/>
      <c r="N32"/>
      <c r="O32"/>
      <c r="P32"/>
      <c r="Q32"/>
      <c r="R32"/>
      <c r="S32"/>
      <c r="T32"/>
      <c r="U32"/>
      <c r="V32"/>
      <c r="W32"/>
      <c r="X32"/>
      <c r="Y32"/>
      <c r="Z32"/>
      <c r="AA32">
        <v>1</v>
      </c>
      <c r="AB32"/>
      <c r="AC32"/>
      <c r="AD32" t="s">
        <v>58</v>
      </c>
      <c r="AE32"/>
      <c r="AF32"/>
      <c r="AG32">
        <v>1</v>
      </c>
      <c r="AH32"/>
      <c r="AI32"/>
      <c r="AJ32" t="s">
        <v>58</v>
      </c>
      <c r="AK32"/>
      <c r="AL32"/>
      <c r="AM32"/>
      <c r="AN32"/>
      <c r="AO32"/>
      <c r="AP32"/>
      <c r="AQ32"/>
      <c r="AR32"/>
      <c r="AS32"/>
      <c r="AT32"/>
      <c r="AU32"/>
      <c r="AV32"/>
      <c r="AW32"/>
      <c r="AX32"/>
      <c r="AY32">
        <v>1</v>
      </c>
      <c r="AZ32"/>
      <c r="BA32"/>
      <c r="BB32" t="s">
        <v>58</v>
      </c>
      <c r="BC32"/>
      <c r="BD32"/>
      <c r="BE32">
        <v>1</v>
      </c>
      <c r="BF32"/>
      <c r="BG32"/>
      <c r="BH32" t="s">
        <v>58</v>
      </c>
      <c r="BI32"/>
      <c r="BJ32"/>
      <c r="BK32"/>
      <c r="BL32"/>
      <c r="BM32"/>
      <c r="BN32"/>
      <c r="BO32"/>
      <c r="BP32"/>
      <c r="BQ32"/>
      <c r="BR32"/>
      <c r="BS32"/>
      <c r="BT32"/>
      <c r="BU32"/>
      <c r="BV32"/>
      <c r="BW32">
        <v>1</v>
      </c>
      <c r="BX32"/>
      <c r="BY32"/>
      <c r="BZ32" t="s">
        <v>58</v>
      </c>
      <c r="CA32"/>
      <c r="CB32"/>
      <c r="CC32">
        <v>1</v>
      </c>
      <c r="CD32"/>
      <c r="CE32"/>
      <c r="CF32" t="s">
        <v>58</v>
      </c>
      <c r="CG32"/>
      <c r="CH32"/>
      <c r="CI32"/>
      <c r="CJ32"/>
      <c r="CK32"/>
      <c r="CL32"/>
      <c r="CM32"/>
      <c r="CN32"/>
      <c r="CO32"/>
      <c r="CP32"/>
      <c r="CQ32"/>
      <c r="CR32"/>
      <c r="CS32"/>
      <c r="CT32"/>
      <c r="CU32">
        <v>1</v>
      </c>
      <c r="CV32"/>
      <c r="CW32"/>
      <c r="CX32" t="s">
        <v>58</v>
      </c>
      <c r="CY32"/>
      <c r="CZ32"/>
      <c r="DA32">
        <v>1</v>
      </c>
      <c r="DB32"/>
      <c r="DC32"/>
      <c r="DD32" t="s">
        <v>58</v>
      </c>
      <c r="DE32"/>
      <c r="DF32"/>
      <c r="DG32"/>
      <c r="DH32"/>
      <c r="DI32"/>
      <c r="DJ32"/>
      <c r="DK32"/>
      <c r="DL32"/>
      <c r="DM32"/>
      <c r="DN32"/>
      <c r="DO32"/>
      <c r="DP32"/>
      <c r="DQ32"/>
      <c r="DR32"/>
      <c r="DS32">
        <v>1</v>
      </c>
      <c r="DT32"/>
      <c r="DU32"/>
      <c r="DV32" t="s">
        <v>58</v>
      </c>
      <c r="DW32"/>
      <c r="DX32"/>
      <c r="DY32">
        <v>1</v>
      </c>
      <c r="DZ32"/>
      <c r="EA32"/>
      <c r="EB32" t="s">
        <v>58</v>
      </c>
      <c r="EC32"/>
      <c r="ED32"/>
    </row>
    <row r="33" spans="1:134" s="53" customFormat="1" ht="12.75">
      <c r="A33"/>
      <c r="B33"/>
      <c r="C33" t="s">
        <v>143</v>
      </c>
      <c r="D33"/>
      <c r="E33"/>
      <c r="F33" t="s">
        <v>143</v>
      </c>
      <c r="G33"/>
      <c r="H33"/>
      <c r="I33" t="s">
        <v>143</v>
      </c>
      <c r="J33"/>
      <c r="K33"/>
      <c r="L33" t="s">
        <v>143</v>
      </c>
      <c r="M33"/>
      <c r="N33"/>
      <c r="O33"/>
      <c r="P33"/>
      <c r="Q33"/>
      <c r="R33"/>
      <c r="S33"/>
      <c r="T33"/>
      <c r="U33"/>
      <c r="V33"/>
      <c r="W33"/>
      <c r="X33"/>
      <c r="Y33"/>
      <c r="Z33"/>
      <c r="AA33" t="s">
        <v>143</v>
      </c>
      <c r="AB33"/>
      <c r="AC33"/>
      <c r="AD33" t="s">
        <v>143</v>
      </c>
      <c r="AE33"/>
      <c r="AF33"/>
      <c r="AG33" t="s">
        <v>143</v>
      </c>
      <c r="AH33"/>
      <c r="AI33"/>
      <c r="AJ33" t="s">
        <v>143</v>
      </c>
      <c r="AK33"/>
      <c r="AL33"/>
      <c r="AM33"/>
      <c r="AN33"/>
      <c r="AO33"/>
      <c r="AP33"/>
      <c r="AQ33"/>
      <c r="AR33"/>
      <c r="AS33"/>
      <c r="AT33"/>
      <c r="AU33"/>
      <c r="AV33"/>
      <c r="AW33"/>
      <c r="AX33"/>
      <c r="AY33" t="s">
        <v>143</v>
      </c>
      <c r="AZ33"/>
      <c r="BA33"/>
      <c r="BB33" t="s">
        <v>143</v>
      </c>
      <c r="BC33"/>
      <c r="BD33"/>
      <c r="BE33" t="s">
        <v>143</v>
      </c>
      <c r="BF33"/>
      <c r="BG33"/>
      <c r="BH33" t="s">
        <v>143</v>
      </c>
      <c r="BI33"/>
      <c r="BJ33"/>
      <c r="BK33"/>
      <c r="BL33"/>
      <c r="BM33"/>
      <c r="BN33"/>
      <c r="BO33"/>
      <c r="BP33"/>
      <c r="BQ33"/>
      <c r="BR33"/>
      <c r="BS33"/>
      <c r="BT33"/>
      <c r="BU33"/>
      <c r="BV33"/>
      <c r="BW33" t="s">
        <v>143</v>
      </c>
      <c r="BX33"/>
      <c r="BY33"/>
      <c r="BZ33" t="s">
        <v>143</v>
      </c>
      <c r="CA33"/>
      <c r="CB33"/>
      <c r="CC33" t="s">
        <v>143</v>
      </c>
      <c r="CD33"/>
      <c r="CE33"/>
      <c r="CF33" t="s">
        <v>143</v>
      </c>
      <c r="CG33"/>
      <c r="CH33"/>
      <c r="CI33"/>
      <c r="CJ33"/>
      <c r="CK33"/>
      <c r="CL33"/>
      <c r="CM33"/>
      <c r="CN33"/>
      <c r="CO33"/>
      <c r="CP33"/>
      <c r="CQ33"/>
      <c r="CR33"/>
      <c r="CS33"/>
      <c r="CT33"/>
      <c r="CU33" t="s">
        <v>143</v>
      </c>
      <c r="CV33"/>
      <c r="CW33"/>
      <c r="CX33" t="s">
        <v>143</v>
      </c>
      <c r="CY33"/>
      <c r="CZ33"/>
      <c r="DA33" t="s">
        <v>143</v>
      </c>
      <c r="DB33"/>
      <c r="DC33"/>
      <c r="DD33" t="s">
        <v>143</v>
      </c>
      <c r="DE33"/>
      <c r="DF33"/>
      <c r="DG33"/>
      <c r="DH33"/>
      <c r="DI33"/>
      <c r="DJ33"/>
      <c r="DK33"/>
      <c r="DL33"/>
      <c r="DM33"/>
      <c r="DN33"/>
      <c r="DO33"/>
      <c r="DP33"/>
      <c r="DQ33"/>
      <c r="DR33"/>
      <c r="DS33" t="s">
        <v>143</v>
      </c>
      <c r="DT33"/>
      <c r="DU33"/>
      <c r="DV33" t="s">
        <v>143</v>
      </c>
      <c r="DW33"/>
      <c r="DX33"/>
      <c r="DY33" t="s">
        <v>143</v>
      </c>
      <c r="DZ33"/>
      <c r="EA33"/>
      <c r="EB33" t="s">
        <v>143</v>
      </c>
      <c r="EC33"/>
      <c r="ED33"/>
    </row>
    <row r="34" spans="1:134" s="53" customFormat="1" ht="12.75">
      <c r="A34"/>
      <c r="B34"/>
      <c r="C34" s="119" t="s">
        <v>146</v>
      </c>
      <c r="D34" s="119" t="s">
        <v>145</v>
      </c>
      <c r="E34" s="119" t="s">
        <v>58</v>
      </c>
      <c r="F34" s="119" t="s">
        <v>146</v>
      </c>
      <c r="G34" s="119" t="s">
        <v>145</v>
      </c>
      <c r="H34" s="119" t="s">
        <v>58</v>
      </c>
      <c r="I34" s="119" t="s">
        <v>146</v>
      </c>
      <c r="J34" s="119" t="s">
        <v>145</v>
      </c>
      <c r="K34" s="119" t="s">
        <v>58</v>
      </c>
      <c r="L34" s="119" t="s">
        <v>146</v>
      </c>
      <c r="M34" s="119" t="s">
        <v>145</v>
      </c>
      <c r="N34" s="119" t="s">
        <v>58</v>
      </c>
      <c r="O34" s="119"/>
      <c r="P34" s="119"/>
      <c r="Q34" s="119"/>
      <c r="R34" s="119"/>
      <c r="S34" s="119"/>
      <c r="T34" s="119"/>
      <c r="U34" s="119"/>
      <c r="V34" s="119"/>
      <c r="W34" s="119"/>
      <c r="X34" s="119"/>
      <c r="Y34" s="119"/>
      <c r="Z34" s="119"/>
      <c r="AA34" s="119" t="s">
        <v>146</v>
      </c>
      <c r="AB34" s="119" t="s">
        <v>145</v>
      </c>
      <c r="AC34" s="119" t="s">
        <v>58</v>
      </c>
      <c r="AD34" s="119" t="s">
        <v>146</v>
      </c>
      <c r="AE34" s="119" t="s">
        <v>145</v>
      </c>
      <c r="AF34" s="119" t="s">
        <v>58</v>
      </c>
      <c r="AG34" s="119" t="s">
        <v>146</v>
      </c>
      <c r="AH34" s="119" t="s">
        <v>145</v>
      </c>
      <c r="AI34" s="119" t="s">
        <v>58</v>
      </c>
      <c r="AJ34" s="119" t="s">
        <v>146</v>
      </c>
      <c r="AK34" s="119" t="s">
        <v>145</v>
      </c>
      <c r="AL34" s="119" t="s">
        <v>58</v>
      </c>
      <c r="AM34" s="119"/>
      <c r="AN34" s="119"/>
      <c r="AO34" s="119"/>
      <c r="AP34" s="119"/>
      <c r="AQ34" s="119"/>
      <c r="AR34" s="119"/>
      <c r="AS34" s="119"/>
      <c r="AT34" s="119"/>
      <c r="AU34" s="119"/>
      <c r="AV34" s="119"/>
      <c r="AW34" s="119"/>
      <c r="AX34" s="119"/>
      <c r="AY34" s="119" t="s">
        <v>146</v>
      </c>
      <c r="AZ34" s="119" t="s">
        <v>145</v>
      </c>
      <c r="BA34" s="119" t="s">
        <v>58</v>
      </c>
      <c r="BB34" s="119" t="s">
        <v>146</v>
      </c>
      <c r="BC34" s="119" t="s">
        <v>145</v>
      </c>
      <c r="BD34" s="119" t="s">
        <v>58</v>
      </c>
      <c r="BE34" s="119" t="s">
        <v>146</v>
      </c>
      <c r="BF34" s="119" t="s">
        <v>145</v>
      </c>
      <c r="BG34" s="119" t="s">
        <v>58</v>
      </c>
      <c r="BH34" s="119" t="s">
        <v>146</v>
      </c>
      <c r="BI34" s="119" t="s">
        <v>145</v>
      </c>
      <c r="BJ34" s="119" t="s">
        <v>58</v>
      </c>
      <c r="BK34" s="119"/>
      <c r="BL34" s="119"/>
      <c r="BM34" s="119"/>
      <c r="BN34" s="119"/>
      <c r="BO34" s="119"/>
      <c r="BP34" s="119"/>
      <c r="BQ34" s="119"/>
      <c r="BR34" s="119"/>
      <c r="BS34" s="119"/>
      <c r="BT34" s="119"/>
      <c r="BU34" s="119"/>
      <c r="BV34" s="119"/>
      <c r="BW34" s="119" t="s">
        <v>146</v>
      </c>
      <c r="BX34" s="119" t="s">
        <v>145</v>
      </c>
      <c r="BY34" s="119" t="s">
        <v>58</v>
      </c>
      <c r="BZ34" s="119" t="s">
        <v>146</v>
      </c>
      <c r="CA34" s="119" t="s">
        <v>145</v>
      </c>
      <c r="CB34" s="119" t="s">
        <v>58</v>
      </c>
      <c r="CC34" s="119" t="s">
        <v>146</v>
      </c>
      <c r="CD34" s="119" t="s">
        <v>145</v>
      </c>
      <c r="CE34" s="119" t="s">
        <v>58</v>
      </c>
      <c r="CF34" s="119" t="s">
        <v>146</v>
      </c>
      <c r="CG34" s="119" t="s">
        <v>145</v>
      </c>
      <c r="CH34" s="119" t="s">
        <v>58</v>
      </c>
      <c r="CI34" s="119"/>
      <c r="CJ34" s="119"/>
      <c r="CK34" s="119"/>
      <c r="CL34" s="119"/>
      <c r="CM34" s="119"/>
      <c r="CN34" s="119"/>
      <c r="CO34" s="119"/>
      <c r="CP34" s="119"/>
      <c r="CQ34" s="119"/>
      <c r="CR34" s="119"/>
      <c r="CS34" s="119"/>
      <c r="CT34" s="119"/>
      <c r="CU34" s="119" t="s">
        <v>146</v>
      </c>
      <c r="CV34" s="119" t="s">
        <v>145</v>
      </c>
      <c r="CW34" s="119" t="s">
        <v>58</v>
      </c>
      <c r="CX34" s="119" t="s">
        <v>146</v>
      </c>
      <c r="CY34" s="119" t="s">
        <v>145</v>
      </c>
      <c r="CZ34" s="119" t="s">
        <v>58</v>
      </c>
      <c r="DA34" s="119" t="s">
        <v>146</v>
      </c>
      <c r="DB34" s="119" t="s">
        <v>145</v>
      </c>
      <c r="DC34" s="119" t="s">
        <v>58</v>
      </c>
      <c r="DD34" s="119" t="s">
        <v>146</v>
      </c>
      <c r="DE34" s="119" t="s">
        <v>145</v>
      </c>
      <c r="DF34" s="119" t="s">
        <v>58</v>
      </c>
      <c r="DG34" s="119"/>
      <c r="DH34" s="119"/>
      <c r="DI34" s="119"/>
      <c r="DJ34" s="119"/>
      <c r="DK34" s="119"/>
      <c r="DL34" s="119"/>
      <c r="DM34" s="119"/>
      <c r="DN34" s="119"/>
      <c r="DO34" s="119"/>
      <c r="DP34" s="119"/>
      <c r="DQ34" s="119"/>
      <c r="DR34" s="119"/>
      <c r="DS34" s="119" t="s">
        <v>146</v>
      </c>
      <c r="DT34" s="119" t="s">
        <v>145</v>
      </c>
      <c r="DU34" s="119" t="s">
        <v>58</v>
      </c>
      <c r="DV34" s="119" t="s">
        <v>146</v>
      </c>
      <c r="DW34" s="119" t="s">
        <v>145</v>
      </c>
      <c r="DX34" s="119" t="s">
        <v>58</v>
      </c>
      <c r="DY34" s="119" t="s">
        <v>146</v>
      </c>
      <c r="DZ34" s="119" t="s">
        <v>145</v>
      </c>
      <c r="EA34" s="119" t="s">
        <v>58</v>
      </c>
      <c r="EB34" s="119" t="s">
        <v>146</v>
      </c>
      <c r="EC34" s="119" t="s">
        <v>145</v>
      </c>
      <c r="ED34" s="119" t="s">
        <v>58</v>
      </c>
    </row>
    <row r="35" spans="1:134" s="53" customFormat="1" ht="12.75">
      <c r="A35"/>
      <c r="B35"/>
      <c r="C35" s="119" t="s">
        <v>157</v>
      </c>
      <c r="D35" s="119" t="s">
        <v>157</v>
      </c>
      <c r="E35" s="119" t="s">
        <v>157</v>
      </c>
      <c r="F35" s="119" t="s">
        <v>157</v>
      </c>
      <c r="G35" s="119" t="s">
        <v>157</v>
      </c>
      <c r="H35" s="119" t="s">
        <v>157</v>
      </c>
      <c r="I35" s="119" t="s">
        <v>157</v>
      </c>
      <c r="J35" s="119" t="s">
        <v>157</v>
      </c>
      <c r="K35" s="119" t="s">
        <v>157</v>
      </c>
      <c r="L35" s="119" t="s">
        <v>157</v>
      </c>
      <c r="M35" s="119" t="s">
        <v>157</v>
      </c>
      <c r="N35" s="119" t="s">
        <v>157</v>
      </c>
      <c r="O35" s="119"/>
      <c r="P35" s="119"/>
      <c r="Q35" s="119"/>
      <c r="R35" s="119"/>
      <c r="S35" s="119"/>
      <c r="T35" s="119"/>
      <c r="U35" s="119"/>
      <c r="V35" s="119"/>
      <c r="W35" s="119"/>
      <c r="X35" s="119"/>
      <c r="Y35" s="119"/>
      <c r="Z35" s="119"/>
      <c r="AA35" s="119" t="s">
        <v>157</v>
      </c>
      <c r="AB35" s="119" t="s">
        <v>157</v>
      </c>
      <c r="AC35" s="119" t="s">
        <v>157</v>
      </c>
      <c r="AD35" s="119" t="s">
        <v>157</v>
      </c>
      <c r="AE35" s="119" t="s">
        <v>157</v>
      </c>
      <c r="AF35" s="119" t="s">
        <v>157</v>
      </c>
      <c r="AG35" s="119" t="s">
        <v>157</v>
      </c>
      <c r="AH35" s="119" t="s">
        <v>157</v>
      </c>
      <c r="AI35" s="119" t="s">
        <v>157</v>
      </c>
      <c r="AJ35" s="119" t="s">
        <v>157</v>
      </c>
      <c r="AK35" s="119" t="s">
        <v>157</v>
      </c>
      <c r="AL35" s="119" t="s">
        <v>157</v>
      </c>
      <c r="AM35" s="119"/>
      <c r="AN35" s="119"/>
      <c r="AO35" s="119"/>
      <c r="AP35" s="119"/>
      <c r="AQ35" s="119"/>
      <c r="AR35" s="119"/>
      <c r="AS35" s="119"/>
      <c r="AT35" s="119"/>
      <c r="AU35" s="119"/>
      <c r="AV35" s="119"/>
      <c r="AW35" s="119"/>
      <c r="AX35" s="119"/>
      <c r="AY35" s="119" t="s">
        <v>157</v>
      </c>
      <c r="AZ35" s="119" t="s">
        <v>157</v>
      </c>
      <c r="BA35" s="119" t="s">
        <v>157</v>
      </c>
      <c r="BB35" s="119" t="s">
        <v>157</v>
      </c>
      <c r="BC35" s="119" t="s">
        <v>157</v>
      </c>
      <c r="BD35" s="119" t="s">
        <v>157</v>
      </c>
      <c r="BE35" s="119" t="s">
        <v>157</v>
      </c>
      <c r="BF35" s="119" t="s">
        <v>157</v>
      </c>
      <c r="BG35" s="119" t="s">
        <v>157</v>
      </c>
      <c r="BH35" s="119" t="s">
        <v>157</v>
      </c>
      <c r="BI35" s="119" t="s">
        <v>157</v>
      </c>
      <c r="BJ35" s="119" t="s">
        <v>157</v>
      </c>
      <c r="BK35" s="119"/>
      <c r="BL35" s="119"/>
      <c r="BM35" s="119"/>
      <c r="BN35" s="119"/>
      <c r="BO35" s="119"/>
      <c r="BP35" s="119"/>
      <c r="BQ35" s="119"/>
      <c r="BR35" s="119"/>
      <c r="BS35" s="119"/>
      <c r="BT35" s="119"/>
      <c r="BU35" s="119"/>
      <c r="BV35" s="119"/>
      <c r="BW35" s="119" t="s">
        <v>157</v>
      </c>
      <c r="BX35" s="119" t="s">
        <v>157</v>
      </c>
      <c r="BY35" s="119" t="s">
        <v>157</v>
      </c>
      <c r="BZ35" s="119" t="s">
        <v>157</v>
      </c>
      <c r="CA35" s="119" t="s">
        <v>157</v>
      </c>
      <c r="CB35" s="119" t="s">
        <v>157</v>
      </c>
      <c r="CC35" s="119" t="s">
        <v>157</v>
      </c>
      <c r="CD35" s="119" t="s">
        <v>157</v>
      </c>
      <c r="CE35" s="119" t="s">
        <v>157</v>
      </c>
      <c r="CF35" s="119" t="s">
        <v>157</v>
      </c>
      <c r="CG35" s="119" t="s">
        <v>157</v>
      </c>
      <c r="CH35" s="119" t="s">
        <v>157</v>
      </c>
      <c r="CI35" s="119"/>
      <c r="CJ35" s="119"/>
      <c r="CK35" s="119"/>
      <c r="CL35" s="119"/>
      <c r="CM35" s="119"/>
      <c r="CN35" s="119"/>
      <c r="CO35" s="119"/>
      <c r="CP35" s="119"/>
      <c r="CQ35" s="119"/>
      <c r="CR35" s="119"/>
      <c r="CS35" s="119"/>
      <c r="CT35" s="119"/>
      <c r="CU35" s="119" t="s">
        <v>157</v>
      </c>
      <c r="CV35" s="119" t="s">
        <v>157</v>
      </c>
      <c r="CW35" s="119" t="s">
        <v>157</v>
      </c>
      <c r="CX35" s="119" t="s">
        <v>157</v>
      </c>
      <c r="CY35" s="119" t="s">
        <v>157</v>
      </c>
      <c r="CZ35" s="119" t="s">
        <v>157</v>
      </c>
      <c r="DA35" s="119" t="s">
        <v>157</v>
      </c>
      <c r="DB35" s="119" t="s">
        <v>157</v>
      </c>
      <c r="DC35" s="119" t="s">
        <v>157</v>
      </c>
      <c r="DD35" s="119" t="s">
        <v>157</v>
      </c>
      <c r="DE35" s="119" t="s">
        <v>157</v>
      </c>
      <c r="DF35" s="119" t="s">
        <v>157</v>
      </c>
      <c r="DG35" s="119"/>
      <c r="DH35" s="119"/>
      <c r="DI35" s="119"/>
      <c r="DJ35" s="119"/>
      <c r="DK35" s="119"/>
      <c r="DL35" s="119"/>
      <c r="DM35" s="119"/>
      <c r="DN35" s="119"/>
      <c r="DO35" s="119"/>
      <c r="DP35" s="119"/>
      <c r="DQ35" s="119"/>
      <c r="DR35" s="119"/>
      <c r="DS35" s="119" t="s">
        <v>157</v>
      </c>
      <c r="DT35" s="119" t="s">
        <v>157</v>
      </c>
      <c r="DU35" s="119" t="s">
        <v>157</v>
      </c>
      <c r="DV35" s="119" t="s">
        <v>157</v>
      </c>
      <c r="DW35" s="119" t="s">
        <v>157</v>
      </c>
      <c r="DX35" s="119" t="s">
        <v>157</v>
      </c>
      <c r="DY35" s="119" t="s">
        <v>157</v>
      </c>
      <c r="DZ35" s="119" t="s">
        <v>157</v>
      </c>
      <c r="EA35" s="119" t="s">
        <v>157</v>
      </c>
      <c r="EB35" s="119" t="s">
        <v>157</v>
      </c>
      <c r="EC35" s="119" t="s">
        <v>157</v>
      </c>
      <c r="ED35" s="119" t="s">
        <v>157</v>
      </c>
    </row>
    <row r="36" spans="1:134" s="53" customFormat="1" ht="12.75">
      <c r="A36" t="s">
        <v>729</v>
      </c>
      <c r="B36" s="155" t="s">
        <v>32</v>
      </c>
      <c r="C36">
        <v>91</v>
      </c>
      <c r="D36">
        <v>90</v>
      </c>
      <c r="E36">
        <v>91</v>
      </c>
      <c r="F36">
        <v>18742</v>
      </c>
      <c r="G36">
        <v>17405</v>
      </c>
      <c r="H36">
        <v>36147</v>
      </c>
      <c r="I36">
        <v>89</v>
      </c>
      <c r="J36">
        <v>93</v>
      </c>
      <c r="K36">
        <v>91</v>
      </c>
      <c r="L36">
        <v>18816</v>
      </c>
      <c r="M36">
        <v>17727</v>
      </c>
      <c r="N36">
        <v>36543</v>
      </c>
      <c r="O36"/>
      <c r="P36"/>
      <c r="Q36"/>
      <c r="R36"/>
      <c r="S36"/>
      <c r="T36"/>
      <c r="U36"/>
      <c r="V36"/>
      <c r="W36"/>
      <c r="X36"/>
      <c r="Y36"/>
      <c r="Z36"/>
      <c r="AA36">
        <v>91</v>
      </c>
      <c r="AB36">
        <v>88</v>
      </c>
      <c r="AC36">
        <v>90</v>
      </c>
      <c r="AD36">
        <v>9234</v>
      </c>
      <c r="AE36">
        <v>7487</v>
      </c>
      <c r="AF36">
        <v>16721</v>
      </c>
      <c r="AG36">
        <v>88</v>
      </c>
      <c r="AH36">
        <v>89</v>
      </c>
      <c r="AI36">
        <v>88</v>
      </c>
      <c r="AJ36">
        <v>9223</v>
      </c>
      <c r="AK36">
        <v>7540</v>
      </c>
      <c r="AL36">
        <v>16763</v>
      </c>
      <c r="AM36"/>
      <c r="AN36"/>
      <c r="AO36"/>
      <c r="AP36"/>
      <c r="AQ36"/>
      <c r="AR36"/>
      <c r="AS36"/>
      <c r="AT36"/>
      <c r="AU36"/>
      <c r="AV36"/>
      <c r="AW36"/>
      <c r="AX36"/>
      <c r="AY36">
        <v>94</v>
      </c>
      <c r="AZ36">
        <v>91</v>
      </c>
      <c r="BA36">
        <v>93</v>
      </c>
      <c r="BB36">
        <v>789</v>
      </c>
      <c r="BC36">
        <v>699</v>
      </c>
      <c r="BD36">
        <v>1488</v>
      </c>
      <c r="BE36">
        <v>96</v>
      </c>
      <c r="BF36">
        <v>98</v>
      </c>
      <c r="BG36">
        <v>97</v>
      </c>
      <c r="BH36">
        <v>827</v>
      </c>
      <c r="BI36">
        <v>736</v>
      </c>
      <c r="BJ36">
        <v>1563</v>
      </c>
      <c r="BK36"/>
      <c r="BL36"/>
      <c r="BM36"/>
      <c r="BN36"/>
      <c r="BO36"/>
      <c r="BP36"/>
      <c r="BQ36"/>
      <c r="BR36"/>
      <c r="BS36"/>
      <c r="BT36"/>
      <c r="BU36"/>
      <c r="BV36"/>
      <c r="BW36">
        <v>89</v>
      </c>
      <c r="BX36">
        <v>87</v>
      </c>
      <c r="BY36">
        <v>88</v>
      </c>
      <c r="BZ36">
        <v>8617</v>
      </c>
      <c r="CA36">
        <v>7272</v>
      </c>
      <c r="CB36">
        <v>15889</v>
      </c>
      <c r="CC36">
        <v>87</v>
      </c>
      <c r="CD36">
        <v>90</v>
      </c>
      <c r="CE36">
        <v>89</v>
      </c>
      <c r="CF36">
        <v>8599</v>
      </c>
      <c r="CG36">
        <v>7330</v>
      </c>
      <c r="CH36">
        <v>15929</v>
      </c>
      <c r="CI36"/>
      <c r="CJ36"/>
      <c r="CK36"/>
      <c r="CL36"/>
      <c r="CM36"/>
      <c r="CN36"/>
      <c r="CO36"/>
      <c r="CP36"/>
      <c r="CQ36"/>
      <c r="CR36"/>
      <c r="CS36"/>
      <c r="CT36"/>
      <c r="CU36">
        <v>88</v>
      </c>
      <c r="CV36">
        <v>85</v>
      </c>
      <c r="CW36">
        <v>87</v>
      </c>
      <c r="CX36">
        <v>169775</v>
      </c>
      <c r="CY36">
        <v>147947</v>
      </c>
      <c r="CZ36">
        <v>317722</v>
      </c>
      <c r="DA36">
        <v>87</v>
      </c>
      <c r="DB36">
        <v>90</v>
      </c>
      <c r="DC36">
        <v>88</v>
      </c>
      <c r="DD36">
        <v>169682</v>
      </c>
      <c r="DE36">
        <v>148473</v>
      </c>
      <c r="DF36">
        <v>318155</v>
      </c>
      <c r="DG36"/>
      <c r="DH36"/>
      <c r="DI36"/>
      <c r="DJ36"/>
      <c r="DK36"/>
      <c r="DL36"/>
      <c r="DM36"/>
      <c r="DN36"/>
      <c r="DO36"/>
      <c r="DP36"/>
      <c r="DQ36"/>
      <c r="DR36"/>
      <c r="DS36">
        <v>88</v>
      </c>
      <c r="DT36">
        <v>86</v>
      </c>
      <c r="DU36">
        <v>87</v>
      </c>
      <c r="DV36">
        <v>210736</v>
      </c>
      <c r="DW36">
        <v>184030</v>
      </c>
      <c r="DX36">
        <v>394766</v>
      </c>
      <c r="DY36">
        <v>87</v>
      </c>
      <c r="DZ36">
        <v>90</v>
      </c>
      <c r="EA36">
        <v>89</v>
      </c>
      <c r="EB36">
        <v>210735</v>
      </c>
      <c r="EC36">
        <v>185105</v>
      </c>
      <c r="ED36">
        <v>395840</v>
      </c>
    </row>
    <row r="37" spans="1:134" s="53" customFormat="1" ht="12.75">
      <c r="A37"/>
      <c r="B37" s="155" t="s">
        <v>83</v>
      </c>
      <c r="C37">
        <v>78</v>
      </c>
      <c r="D37">
        <v>76</v>
      </c>
      <c r="E37">
        <v>77</v>
      </c>
      <c r="F37">
        <v>3920</v>
      </c>
      <c r="G37">
        <v>6311</v>
      </c>
      <c r="H37">
        <v>10231</v>
      </c>
      <c r="I37">
        <v>62</v>
      </c>
      <c r="J37">
        <v>71</v>
      </c>
      <c r="K37">
        <v>68</v>
      </c>
      <c r="L37">
        <v>3920</v>
      </c>
      <c r="M37">
        <v>6332</v>
      </c>
      <c r="N37">
        <v>10252</v>
      </c>
      <c r="O37"/>
      <c r="P37"/>
      <c r="Q37"/>
      <c r="R37"/>
      <c r="S37"/>
      <c r="T37"/>
      <c r="U37"/>
      <c r="V37"/>
      <c r="W37"/>
      <c r="X37"/>
      <c r="Y37"/>
      <c r="Z37"/>
      <c r="AA37">
        <v>81</v>
      </c>
      <c r="AB37">
        <v>77</v>
      </c>
      <c r="AC37">
        <v>78</v>
      </c>
      <c r="AD37">
        <v>2728</v>
      </c>
      <c r="AE37">
        <v>4725</v>
      </c>
      <c r="AF37">
        <v>7453</v>
      </c>
      <c r="AG37">
        <v>64</v>
      </c>
      <c r="AH37">
        <v>69</v>
      </c>
      <c r="AI37">
        <v>67</v>
      </c>
      <c r="AJ37">
        <v>2728</v>
      </c>
      <c r="AK37">
        <v>4735</v>
      </c>
      <c r="AL37">
        <v>7463</v>
      </c>
      <c r="AM37"/>
      <c r="AN37"/>
      <c r="AO37"/>
      <c r="AP37"/>
      <c r="AQ37"/>
      <c r="AR37"/>
      <c r="AS37"/>
      <c r="AT37"/>
      <c r="AU37"/>
      <c r="AV37"/>
      <c r="AW37"/>
      <c r="AX37"/>
      <c r="AY37">
        <v>84</v>
      </c>
      <c r="AZ37">
        <v>78</v>
      </c>
      <c r="BA37">
        <v>80</v>
      </c>
      <c r="BB37">
        <v>73</v>
      </c>
      <c r="BC37">
        <v>125</v>
      </c>
      <c r="BD37">
        <v>198</v>
      </c>
      <c r="BE37">
        <v>80</v>
      </c>
      <c r="BF37">
        <v>83</v>
      </c>
      <c r="BG37">
        <v>82</v>
      </c>
      <c r="BH37">
        <v>76</v>
      </c>
      <c r="BI37">
        <v>128</v>
      </c>
      <c r="BJ37">
        <v>204</v>
      </c>
      <c r="BK37"/>
      <c r="BL37"/>
      <c r="BM37"/>
      <c r="BN37"/>
      <c r="BO37"/>
      <c r="BP37"/>
      <c r="BQ37"/>
      <c r="BR37"/>
      <c r="BS37"/>
      <c r="BT37"/>
      <c r="BU37"/>
      <c r="BV37"/>
      <c r="BW37">
        <v>78</v>
      </c>
      <c r="BX37">
        <v>74</v>
      </c>
      <c r="BY37">
        <v>75</v>
      </c>
      <c r="BZ37">
        <v>1900</v>
      </c>
      <c r="CA37">
        <v>3535</v>
      </c>
      <c r="CB37">
        <v>5435</v>
      </c>
      <c r="CC37">
        <v>61</v>
      </c>
      <c r="CD37">
        <v>69</v>
      </c>
      <c r="CE37">
        <v>66</v>
      </c>
      <c r="CF37">
        <v>1905</v>
      </c>
      <c r="CG37">
        <v>3549</v>
      </c>
      <c r="CH37">
        <v>5454</v>
      </c>
      <c r="CI37"/>
      <c r="CJ37"/>
      <c r="CK37"/>
      <c r="CL37"/>
      <c r="CM37"/>
      <c r="CN37"/>
      <c r="CO37"/>
      <c r="CP37"/>
      <c r="CQ37"/>
      <c r="CR37"/>
      <c r="CS37"/>
      <c r="CT37"/>
      <c r="CU37">
        <v>75</v>
      </c>
      <c r="CV37">
        <v>72</v>
      </c>
      <c r="CW37">
        <v>73</v>
      </c>
      <c r="CX37">
        <v>38145</v>
      </c>
      <c r="CY37">
        <v>68669</v>
      </c>
      <c r="CZ37">
        <v>106814</v>
      </c>
      <c r="DA37">
        <v>58</v>
      </c>
      <c r="DB37">
        <v>68</v>
      </c>
      <c r="DC37">
        <v>64</v>
      </c>
      <c r="DD37">
        <v>38109</v>
      </c>
      <c r="DE37">
        <v>68715</v>
      </c>
      <c r="DF37">
        <v>106824</v>
      </c>
      <c r="DG37"/>
      <c r="DH37"/>
      <c r="DI37"/>
      <c r="DJ37"/>
      <c r="DK37"/>
      <c r="DL37"/>
      <c r="DM37"/>
      <c r="DN37"/>
      <c r="DO37"/>
      <c r="DP37"/>
      <c r="DQ37"/>
      <c r="DR37"/>
      <c r="DS37">
        <v>76</v>
      </c>
      <c r="DT37">
        <v>73</v>
      </c>
      <c r="DU37">
        <v>74</v>
      </c>
      <c r="DV37">
        <v>47642</v>
      </c>
      <c r="DW37">
        <v>84800</v>
      </c>
      <c r="DX37">
        <v>132442</v>
      </c>
      <c r="DY37">
        <v>59</v>
      </c>
      <c r="DZ37">
        <v>68</v>
      </c>
      <c r="EA37">
        <v>65</v>
      </c>
      <c r="EB37">
        <v>47612</v>
      </c>
      <c r="EC37">
        <v>84887</v>
      </c>
      <c r="ED37">
        <v>132499</v>
      </c>
    </row>
    <row r="38" spans="1:134" s="53" customFormat="1" ht="12.75">
      <c r="A38"/>
      <c r="B38" s="155" t="s">
        <v>33</v>
      </c>
      <c r="C38">
        <v>83</v>
      </c>
      <c r="D38">
        <v>81</v>
      </c>
      <c r="E38">
        <v>82</v>
      </c>
      <c r="F38">
        <v>3477</v>
      </c>
      <c r="G38">
        <v>5504</v>
      </c>
      <c r="H38">
        <v>8981</v>
      </c>
      <c r="I38">
        <v>65</v>
      </c>
      <c r="J38">
        <v>76</v>
      </c>
      <c r="K38">
        <v>71</v>
      </c>
      <c r="L38">
        <v>3477</v>
      </c>
      <c r="M38">
        <v>5529</v>
      </c>
      <c r="N38">
        <v>9006</v>
      </c>
      <c r="O38"/>
      <c r="P38"/>
      <c r="Q38"/>
      <c r="R38"/>
      <c r="S38"/>
      <c r="T38"/>
      <c r="U38"/>
      <c r="V38"/>
      <c r="W38"/>
      <c r="X38"/>
      <c r="Y38"/>
      <c r="Z38"/>
      <c r="AA38">
        <v>85</v>
      </c>
      <c r="AB38">
        <v>82</v>
      </c>
      <c r="AC38">
        <v>83</v>
      </c>
      <c r="AD38">
        <v>2487</v>
      </c>
      <c r="AE38">
        <v>4033</v>
      </c>
      <c r="AF38">
        <v>6520</v>
      </c>
      <c r="AG38">
        <v>67</v>
      </c>
      <c r="AH38">
        <v>73</v>
      </c>
      <c r="AI38">
        <v>71</v>
      </c>
      <c r="AJ38">
        <v>2487</v>
      </c>
      <c r="AK38">
        <v>4043</v>
      </c>
      <c r="AL38">
        <v>6530</v>
      </c>
      <c r="AM38"/>
      <c r="AN38"/>
      <c r="AO38"/>
      <c r="AP38"/>
      <c r="AQ38"/>
      <c r="AR38"/>
      <c r="AS38"/>
      <c r="AT38"/>
      <c r="AU38"/>
      <c r="AV38"/>
      <c r="AW38"/>
      <c r="AX38"/>
      <c r="AY38">
        <v>92</v>
      </c>
      <c r="AZ38">
        <v>85</v>
      </c>
      <c r="BA38">
        <v>87</v>
      </c>
      <c r="BB38">
        <v>59</v>
      </c>
      <c r="BC38">
        <v>99</v>
      </c>
      <c r="BD38">
        <v>158</v>
      </c>
      <c r="BE38">
        <v>85</v>
      </c>
      <c r="BF38">
        <v>87</v>
      </c>
      <c r="BG38">
        <v>87</v>
      </c>
      <c r="BH38">
        <v>62</v>
      </c>
      <c r="BI38">
        <v>102</v>
      </c>
      <c r="BJ38">
        <v>164</v>
      </c>
      <c r="BK38"/>
      <c r="BL38"/>
      <c r="BM38"/>
      <c r="BN38"/>
      <c r="BO38"/>
      <c r="BP38"/>
      <c r="BQ38"/>
      <c r="BR38"/>
      <c r="BS38"/>
      <c r="BT38"/>
      <c r="BU38"/>
      <c r="BV38"/>
      <c r="BW38">
        <v>81</v>
      </c>
      <c r="BX38">
        <v>78</v>
      </c>
      <c r="BY38">
        <v>79</v>
      </c>
      <c r="BZ38">
        <v>1735</v>
      </c>
      <c r="CA38">
        <v>3027</v>
      </c>
      <c r="CB38">
        <v>4762</v>
      </c>
      <c r="CC38">
        <v>63</v>
      </c>
      <c r="CD38">
        <v>72</v>
      </c>
      <c r="CE38">
        <v>69</v>
      </c>
      <c r="CF38">
        <v>1739</v>
      </c>
      <c r="CG38">
        <v>3041</v>
      </c>
      <c r="CH38">
        <v>4780</v>
      </c>
      <c r="CI38"/>
      <c r="CJ38"/>
      <c r="CK38"/>
      <c r="CL38"/>
      <c r="CM38"/>
      <c r="CN38"/>
      <c r="CO38"/>
      <c r="CP38"/>
      <c r="CQ38"/>
      <c r="CR38"/>
      <c r="CS38"/>
      <c r="CT38"/>
      <c r="CU38">
        <v>78</v>
      </c>
      <c r="CV38">
        <v>76</v>
      </c>
      <c r="CW38">
        <v>77</v>
      </c>
      <c r="CX38">
        <v>34607</v>
      </c>
      <c r="CY38">
        <v>58533</v>
      </c>
      <c r="CZ38">
        <v>93140</v>
      </c>
      <c r="DA38">
        <v>61</v>
      </c>
      <c r="DB38">
        <v>71</v>
      </c>
      <c r="DC38">
        <v>68</v>
      </c>
      <c r="DD38">
        <v>34567</v>
      </c>
      <c r="DE38">
        <v>58591</v>
      </c>
      <c r="DF38">
        <v>93158</v>
      </c>
      <c r="DG38"/>
      <c r="DH38"/>
      <c r="DI38"/>
      <c r="DJ38"/>
      <c r="DK38"/>
      <c r="DL38"/>
      <c r="DM38"/>
      <c r="DN38"/>
      <c r="DO38"/>
      <c r="DP38"/>
      <c r="DQ38"/>
      <c r="DR38"/>
      <c r="DS38">
        <v>79</v>
      </c>
      <c r="DT38">
        <v>77</v>
      </c>
      <c r="DU38">
        <v>78</v>
      </c>
      <c r="DV38">
        <v>43170</v>
      </c>
      <c r="DW38">
        <v>72448</v>
      </c>
      <c r="DX38">
        <v>115618</v>
      </c>
      <c r="DY38">
        <v>62</v>
      </c>
      <c r="DZ38">
        <v>72</v>
      </c>
      <c r="EA38">
        <v>68</v>
      </c>
      <c r="EB38">
        <v>43137</v>
      </c>
      <c r="EC38">
        <v>72553</v>
      </c>
      <c r="ED38">
        <v>115690</v>
      </c>
    </row>
    <row r="39" spans="1:134" s="53" customFormat="1" ht="12.75">
      <c r="A39"/>
      <c r="B39" s="155" t="s">
        <v>111</v>
      </c>
      <c r="C39">
        <v>86</v>
      </c>
      <c r="D39">
        <v>84</v>
      </c>
      <c r="E39">
        <v>85</v>
      </c>
      <c r="F39">
        <v>2575</v>
      </c>
      <c r="G39">
        <v>3725</v>
      </c>
      <c r="H39">
        <v>6300</v>
      </c>
      <c r="I39">
        <v>65</v>
      </c>
      <c r="J39">
        <v>78</v>
      </c>
      <c r="K39">
        <v>73</v>
      </c>
      <c r="L39">
        <v>2575</v>
      </c>
      <c r="M39">
        <v>3750</v>
      </c>
      <c r="N39">
        <v>6325</v>
      </c>
      <c r="O39"/>
      <c r="P39"/>
      <c r="Q39"/>
      <c r="R39"/>
      <c r="S39"/>
      <c r="T39"/>
      <c r="U39"/>
      <c r="V39"/>
      <c r="W39"/>
      <c r="X39"/>
      <c r="Y39"/>
      <c r="Z39"/>
      <c r="AA39">
        <v>87</v>
      </c>
      <c r="AB39">
        <v>85</v>
      </c>
      <c r="AC39">
        <v>86</v>
      </c>
      <c r="AD39">
        <v>1739</v>
      </c>
      <c r="AE39">
        <v>2421</v>
      </c>
      <c r="AF39">
        <v>4160</v>
      </c>
      <c r="AG39">
        <v>67</v>
      </c>
      <c r="AH39">
        <v>75</v>
      </c>
      <c r="AI39">
        <v>72</v>
      </c>
      <c r="AJ39">
        <v>1742</v>
      </c>
      <c r="AK39">
        <v>2428</v>
      </c>
      <c r="AL39">
        <v>4170</v>
      </c>
      <c r="AM39"/>
      <c r="AN39"/>
      <c r="AO39"/>
      <c r="AP39"/>
      <c r="AQ39"/>
      <c r="AR39"/>
      <c r="AS39"/>
      <c r="AT39"/>
      <c r="AU39"/>
      <c r="AV39"/>
      <c r="AW39"/>
      <c r="AX39"/>
      <c r="AY39" t="s">
        <v>782</v>
      </c>
      <c r="AZ39" t="s">
        <v>782</v>
      </c>
      <c r="BA39">
        <v>87</v>
      </c>
      <c r="BB39">
        <v>37</v>
      </c>
      <c r="BC39">
        <v>53</v>
      </c>
      <c r="BD39">
        <v>90</v>
      </c>
      <c r="BE39">
        <v>84</v>
      </c>
      <c r="BF39">
        <v>89</v>
      </c>
      <c r="BG39">
        <v>87</v>
      </c>
      <c r="BH39">
        <v>38</v>
      </c>
      <c r="BI39">
        <v>54</v>
      </c>
      <c r="BJ39">
        <v>92</v>
      </c>
      <c r="BK39"/>
      <c r="BL39"/>
      <c r="BM39"/>
      <c r="BN39"/>
      <c r="BO39"/>
      <c r="BP39"/>
      <c r="BQ39"/>
      <c r="BR39"/>
      <c r="BS39"/>
      <c r="BT39"/>
      <c r="BU39"/>
      <c r="BV39"/>
      <c r="BW39">
        <v>84</v>
      </c>
      <c r="BX39">
        <v>80</v>
      </c>
      <c r="BY39">
        <v>82</v>
      </c>
      <c r="BZ39">
        <v>1192</v>
      </c>
      <c r="CA39">
        <v>1747</v>
      </c>
      <c r="CB39">
        <v>2939</v>
      </c>
      <c r="CC39">
        <v>63</v>
      </c>
      <c r="CD39">
        <v>75</v>
      </c>
      <c r="CE39">
        <v>70</v>
      </c>
      <c r="CF39">
        <v>1195</v>
      </c>
      <c r="CG39">
        <v>1756</v>
      </c>
      <c r="CH39">
        <v>2951</v>
      </c>
      <c r="CI39"/>
      <c r="CJ39"/>
      <c r="CK39"/>
      <c r="CL39"/>
      <c r="CM39"/>
      <c r="CN39"/>
      <c r="CO39"/>
      <c r="CP39"/>
      <c r="CQ39"/>
      <c r="CR39"/>
      <c r="CS39"/>
      <c r="CT39"/>
      <c r="CU39">
        <v>81</v>
      </c>
      <c r="CV39">
        <v>79</v>
      </c>
      <c r="CW39">
        <v>80</v>
      </c>
      <c r="CX39">
        <v>23595</v>
      </c>
      <c r="CY39">
        <v>34441</v>
      </c>
      <c r="CZ39">
        <v>58036</v>
      </c>
      <c r="DA39">
        <v>63</v>
      </c>
      <c r="DB39">
        <v>74</v>
      </c>
      <c r="DC39">
        <v>69</v>
      </c>
      <c r="DD39">
        <v>23567</v>
      </c>
      <c r="DE39">
        <v>34496</v>
      </c>
      <c r="DF39">
        <v>58063</v>
      </c>
      <c r="DG39"/>
      <c r="DH39"/>
      <c r="DI39"/>
      <c r="DJ39"/>
      <c r="DK39"/>
      <c r="DL39"/>
      <c r="DM39"/>
      <c r="DN39"/>
      <c r="DO39"/>
      <c r="DP39"/>
      <c r="DQ39"/>
      <c r="DR39"/>
      <c r="DS39">
        <v>82</v>
      </c>
      <c r="DT39">
        <v>80</v>
      </c>
      <c r="DU39">
        <v>81</v>
      </c>
      <c r="DV39">
        <v>29703</v>
      </c>
      <c r="DW39">
        <v>43147</v>
      </c>
      <c r="DX39">
        <v>72850</v>
      </c>
      <c r="DY39">
        <v>63</v>
      </c>
      <c r="DZ39">
        <v>75</v>
      </c>
      <c r="EA39">
        <v>70</v>
      </c>
      <c r="EB39">
        <v>29683</v>
      </c>
      <c r="EC39">
        <v>43242</v>
      </c>
      <c r="ED39">
        <v>72925</v>
      </c>
    </row>
    <row r="40" spans="1:134" s="53" customFormat="1" ht="12.75">
      <c r="A40"/>
      <c r="B40" s="155" t="s">
        <v>112</v>
      </c>
      <c r="C40">
        <v>74</v>
      </c>
      <c r="D40">
        <v>75</v>
      </c>
      <c r="E40">
        <v>75</v>
      </c>
      <c r="F40">
        <v>902</v>
      </c>
      <c r="G40">
        <v>1779</v>
      </c>
      <c r="H40">
        <v>2681</v>
      </c>
      <c r="I40">
        <v>63</v>
      </c>
      <c r="J40">
        <v>70</v>
      </c>
      <c r="K40">
        <v>68</v>
      </c>
      <c r="L40">
        <v>902</v>
      </c>
      <c r="M40">
        <v>1779</v>
      </c>
      <c r="N40">
        <v>2681</v>
      </c>
      <c r="O40"/>
      <c r="P40"/>
      <c r="Q40"/>
      <c r="R40"/>
      <c r="S40"/>
      <c r="T40"/>
      <c r="U40"/>
      <c r="V40"/>
      <c r="W40"/>
      <c r="X40"/>
      <c r="Y40"/>
      <c r="Z40"/>
      <c r="AA40">
        <v>80</v>
      </c>
      <c r="AB40">
        <v>77</v>
      </c>
      <c r="AC40">
        <v>78</v>
      </c>
      <c r="AD40">
        <v>748</v>
      </c>
      <c r="AE40">
        <v>1612</v>
      </c>
      <c r="AF40">
        <v>2360</v>
      </c>
      <c r="AG40">
        <v>67</v>
      </c>
      <c r="AH40">
        <v>71</v>
      </c>
      <c r="AI40">
        <v>70</v>
      </c>
      <c r="AJ40">
        <v>745</v>
      </c>
      <c r="AK40">
        <v>1615</v>
      </c>
      <c r="AL40">
        <v>2360</v>
      </c>
      <c r="AM40"/>
      <c r="AN40"/>
      <c r="AO40"/>
      <c r="AP40"/>
      <c r="AQ40"/>
      <c r="AR40"/>
      <c r="AS40"/>
      <c r="AT40"/>
      <c r="AU40"/>
      <c r="AV40"/>
      <c r="AW40"/>
      <c r="AX40"/>
      <c r="AY40" t="s">
        <v>782</v>
      </c>
      <c r="AZ40" t="s">
        <v>782</v>
      </c>
      <c r="BA40">
        <v>88</v>
      </c>
      <c r="BB40">
        <v>22</v>
      </c>
      <c r="BC40">
        <v>46</v>
      </c>
      <c r="BD40">
        <v>68</v>
      </c>
      <c r="BE40">
        <v>88</v>
      </c>
      <c r="BF40">
        <v>85</v>
      </c>
      <c r="BG40">
        <v>86</v>
      </c>
      <c r="BH40">
        <v>24</v>
      </c>
      <c r="BI40">
        <v>48</v>
      </c>
      <c r="BJ40">
        <v>72</v>
      </c>
      <c r="BK40"/>
      <c r="BL40"/>
      <c r="BM40"/>
      <c r="BN40"/>
      <c r="BO40"/>
      <c r="BP40"/>
      <c r="BQ40"/>
      <c r="BR40"/>
      <c r="BS40"/>
      <c r="BT40"/>
      <c r="BU40"/>
      <c r="BV40"/>
      <c r="BW40">
        <v>76</v>
      </c>
      <c r="BX40">
        <v>74</v>
      </c>
      <c r="BY40">
        <v>75</v>
      </c>
      <c r="BZ40">
        <v>543</v>
      </c>
      <c r="CA40">
        <v>1280</v>
      </c>
      <c r="CB40">
        <v>1823</v>
      </c>
      <c r="CC40">
        <v>62</v>
      </c>
      <c r="CD40">
        <v>69</v>
      </c>
      <c r="CE40">
        <v>67</v>
      </c>
      <c r="CF40">
        <v>544</v>
      </c>
      <c r="CG40">
        <v>1285</v>
      </c>
      <c r="CH40">
        <v>1829</v>
      </c>
      <c r="CI40"/>
      <c r="CJ40"/>
      <c r="CK40"/>
      <c r="CL40"/>
      <c r="CM40"/>
      <c r="CN40"/>
      <c r="CO40"/>
      <c r="CP40"/>
      <c r="CQ40"/>
      <c r="CR40"/>
      <c r="CS40"/>
      <c r="CT40"/>
      <c r="CU40">
        <v>73</v>
      </c>
      <c r="CV40">
        <v>72</v>
      </c>
      <c r="CW40">
        <v>72</v>
      </c>
      <c r="CX40">
        <v>11012</v>
      </c>
      <c r="CY40">
        <v>24092</v>
      </c>
      <c r="CZ40">
        <v>35104</v>
      </c>
      <c r="DA40">
        <v>58</v>
      </c>
      <c r="DB40">
        <v>68</v>
      </c>
      <c r="DC40">
        <v>65</v>
      </c>
      <c r="DD40">
        <v>11000</v>
      </c>
      <c r="DE40">
        <v>24095</v>
      </c>
      <c r="DF40">
        <v>35095</v>
      </c>
      <c r="DG40"/>
      <c r="DH40"/>
      <c r="DI40"/>
      <c r="DJ40"/>
      <c r="DK40"/>
      <c r="DL40"/>
      <c r="DM40"/>
      <c r="DN40"/>
      <c r="DO40"/>
      <c r="DP40"/>
      <c r="DQ40"/>
      <c r="DR40"/>
      <c r="DS40">
        <v>73</v>
      </c>
      <c r="DT40">
        <v>72</v>
      </c>
      <c r="DU40">
        <v>73</v>
      </c>
      <c r="DV40">
        <v>13467</v>
      </c>
      <c r="DW40">
        <v>29301</v>
      </c>
      <c r="DX40">
        <v>42768</v>
      </c>
      <c r="DY40">
        <v>59</v>
      </c>
      <c r="DZ40">
        <v>68</v>
      </c>
      <c r="EA40">
        <v>65</v>
      </c>
      <c r="EB40">
        <v>13454</v>
      </c>
      <c r="EC40">
        <v>29311</v>
      </c>
      <c r="ED40">
        <v>42765</v>
      </c>
    </row>
    <row r="41" spans="1:134" s="53" customFormat="1" ht="12.75">
      <c r="A41"/>
      <c r="B41" s="155" t="s">
        <v>34</v>
      </c>
      <c r="C41">
        <v>40</v>
      </c>
      <c r="D41">
        <v>42</v>
      </c>
      <c r="E41">
        <v>41</v>
      </c>
      <c r="F41">
        <v>443</v>
      </c>
      <c r="G41">
        <v>807</v>
      </c>
      <c r="H41">
        <v>1250</v>
      </c>
      <c r="I41">
        <v>40</v>
      </c>
      <c r="J41">
        <v>42</v>
      </c>
      <c r="K41">
        <v>41</v>
      </c>
      <c r="L41">
        <v>443</v>
      </c>
      <c r="M41">
        <v>803</v>
      </c>
      <c r="N41">
        <v>1246</v>
      </c>
      <c r="O41"/>
      <c r="P41"/>
      <c r="Q41"/>
      <c r="R41"/>
      <c r="S41"/>
      <c r="T41"/>
      <c r="U41"/>
      <c r="V41"/>
      <c r="W41"/>
      <c r="X41"/>
      <c r="Y41"/>
      <c r="Z41"/>
      <c r="AA41">
        <v>39</v>
      </c>
      <c r="AB41">
        <v>46</v>
      </c>
      <c r="AC41">
        <v>44</v>
      </c>
      <c r="AD41">
        <v>241</v>
      </c>
      <c r="AE41">
        <v>692</v>
      </c>
      <c r="AF41">
        <v>933</v>
      </c>
      <c r="AG41">
        <v>35</v>
      </c>
      <c r="AH41">
        <v>45</v>
      </c>
      <c r="AI41">
        <v>43</v>
      </c>
      <c r="AJ41">
        <v>241</v>
      </c>
      <c r="AK41">
        <v>692</v>
      </c>
      <c r="AL41">
        <v>933</v>
      </c>
      <c r="AM41"/>
      <c r="AN41"/>
      <c r="AO41"/>
      <c r="AP41"/>
      <c r="AQ41"/>
      <c r="AR41"/>
      <c r="AS41"/>
      <c r="AT41"/>
      <c r="AU41"/>
      <c r="AV41"/>
      <c r="AW41"/>
      <c r="AX41"/>
      <c r="AY41">
        <v>50</v>
      </c>
      <c r="AZ41">
        <v>50</v>
      </c>
      <c r="BA41">
        <v>50</v>
      </c>
      <c r="BB41">
        <v>14</v>
      </c>
      <c r="BC41">
        <v>26</v>
      </c>
      <c r="BD41">
        <v>40</v>
      </c>
      <c r="BE41">
        <v>57</v>
      </c>
      <c r="BF41">
        <v>65</v>
      </c>
      <c r="BG41">
        <v>63</v>
      </c>
      <c r="BH41">
        <v>14</v>
      </c>
      <c r="BI41">
        <v>26</v>
      </c>
      <c r="BJ41">
        <v>40</v>
      </c>
      <c r="BK41"/>
      <c r="BL41"/>
      <c r="BM41"/>
      <c r="BN41"/>
      <c r="BO41"/>
      <c r="BP41"/>
      <c r="BQ41"/>
      <c r="BR41"/>
      <c r="BS41"/>
      <c r="BT41"/>
      <c r="BU41"/>
      <c r="BV41"/>
      <c r="BW41">
        <v>46</v>
      </c>
      <c r="BX41">
        <v>48</v>
      </c>
      <c r="BY41">
        <v>48</v>
      </c>
      <c r="BZ41">
        <v>165</v>
      </c>
      <c r="CA41">
        <v>508</v>
      </c>
      <c r="CB41">
        <v>673</v>
      </c>
      <c r="CC41">
        <v>41</v>
      </c>
      <c r="CD41">
        <v>48</v>
      </c>
      <c r="CE41">
        <v>46</v>
      </c>
      <c r="CF41">
        <v>166</v>
      </c>
      <c r="CG41">
        <v>508</v>
      </c>
      <c r="CH41">
        <v>674</v>
      </c>
      <c r="CI41"/>
      <c r="CJ41"/>
      <c r="CK41"/>
      <c r="CL41"/>
      <c r="CM41"/>
      <c r="CN41"/>
      <c r="CO41"/>
      <c r="CP41"/>
      <c r="CQ41"/>
      <c r="CR41"/>
      <c r="CS41"/>
      <c r="CT41"/>
      <c r="CU41">
        <v>40</v>
      </c>
      <c r="CV41">
        <v>47</v>
      </c>
      <c r="CW41">
        <v>45</v>
      </c>
      <c r="CX41">
        <v>3538</v>
      </c>
      <c r="CY41">
        <v>10136</v>
      </c>
      <c r="CZ41">
        <v>13674</v>
      </c>
      <c r="DA41">
        <v>34</v>
      </c>
      <c r="DB41">
        <v>46</v>
      </c>
      <c r="DC41">
        <v>43</v>
      </c>
      <c r="DD41">
        <v>3542</v>
      </c>
      <c r="DE41">
        <v>10124</v>
      </c>
      <c r="DF41">
        <v>13666</v>
      </c>
      <c r="DG41"/>
      <c r="DH41"/>
      <c r="DI41"/>
      <c r="DJ41"/>
      <c r="DK41"/>
      <c r="DL41"/>
      <c r="DM41"/>
      <c r="DN41"/>
      <c r="DO41"/>
      <c r="DP41"/>
      <c r="DQ41"/>
      <c r="DR41"/>
      <c r="DS41">
        <v>40</v>
      </c>
      <c r="DT41">
        <v>47</v>
      </c>
      <c r="DU41">
        <v>45</v>
      </c>
      <c r="DV41">
        <v>4472</v>
      </c>
      <c r="DW41">
        <v>12352</v>
      </c>
      <c r="DX41">
        <v>16824</v>
      </c>
      <c r="DY41">
        <v>35</v>
      </c>
      <c r="DZ41">
        <v>46</v>
      </c>
      <c r="EA41">
        <v>43</v>
      </c>
      <c r="EB41">
        <v>4475</v>
      </c>
      <c r="EC41">
        <v>12334</v>
      </c>
      <c r="ED41">
        <v>16809</v>
      </c>
    </row>
    <row r="42" spans="1:134" s="53" customFormat="1" ht="12.75">
      <c r="A42"/>
      <c r="B42" s="155"/>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row>
    <row r="43" spans="1:134" s="53" customFormat="1" ht="12.75">
      <c r="A43"/>
      <c r="B43" s="155" t="s">
        <v>867</v>
      </c>
      <c r="C43">
        <v>89</v>
      </c>
      <c r="D43">
        <v>86</v>
      </c>
      <c r="E43">
        <v>88</v>
      </c>
      <c r="F43">
        <v>22672</v>
      </c>
      <c r="G43">
        <v>23731</v>
      </c>
      <c r="H43">
        <v>46403</v>
      </c>
      <c r="I43">
        <v>85</v>
      </c>
      <c r="J43">
        <v>87</v>
      </c>
      <c r="K43">
        <v>86</v>
      </c>
      <c r="L43">
        <v>22746</v>
      </c>
      <c r="M43">
        <v>24075</v>
      </c>
      <c r="N43">
        <v>46821</v>
      </c>
      <c r="O43"/>
      <c r="P43"/>
      <c r="Q43"/>
      <c r="R43"/>
      <c r="S43"/>
      <c r="T43"/>
      <c r="U43"/>
      <c r="V43"/>
      <c r="W43"/>
      <c r="X43"/>
      <c r="Y43"/>
      <c r="Z43"/>
      <c r="AA43">
        <v>88</v>
      </c>
      <c r="AB43">
        <v>84</v>
      </c>
      <c r="AC43">
        <v>86</v>
      </c>
      <c r="AD43">
        <v>11967</v>
      </c>
      <c r="AE43">
        <v>12219</v>
      </c>
      <c r="AF43">
        <v>24186</v>
      </c>
      <c r="AG43">
        <v>82</v>
      </c>
      <c r="AH43">
        <v>81</v>
      </c>
      <c r="AI43">
        <v>82</v>
      </c>
      <c r="AJ43">
        <v>11956</v>
      </c>
      <c r="AK43">
        <v>12281</v>
      </c>
      <c r="AL43">
        <v>24237</v>
      </c>
      <c r="AM43"/>
      <c r="AN43"/>
      <c r="AO43"/>
      <c r="AP43"/>
      <c r="AQ43"/>
      <c r="AR43"/>
      <c r="AS43"/>
      <c r="AT43"/>
      <c r="AU43"/>
      <c r="AV43"/>
      <c r="AW43"/>
      <c r="AX43"/>
      <c r="AY43">
        <v>93</v>
      </c>
      <c r="AZ43">
        <v>89</v>
      </c>
      <c r="BA43">
        <v>91</v>
      </c>
      <c r="BB43">
        <v>862</v>
      </c>
      <c r="BC43">
        <v>824</v>
      </c>
      <c r="BD43">
        <v>1686</v>
      </c>
      <c r="BE43">
        <v>95</v>
      </c>
      <c r="BF43">
        <v>96</v>
      </c>
      <c r="BG43">
        <v>95</v>
      </c>
      <c r="BH43">
        <v>903</v>
      </c>
      <c r="BI43">
        <v>864</v>
      </c>
      <c r="BJ43">
        <v>1767</v>
      </c>
      <c r="BK43"/>
      <c r="BL43"/>
      <c r="BM43"/>
      <c r="BN43"/>
      <c r="BO43"/>
      <c r="BP43"/>
      <c r="BQ43"/>
      <c r="BR43"/>
      <c r="BS43"/>
      <c r="BT43"/>
      <c r="BU43"/>
      <c r="BV43"/>
      <c r="BW43">
        <v>87</v>
      </c>
      <c r="BX43">
        <v>83</v>
      </c>
      <c r="BY43">
        <v>85</v>
      </c>
      <c r="BZ43">
        <v>10522</v>
      </c>
      <c r="CA43">
        <v>10810</v>
      </c>
      <c r="CB43">
        <v>21332</v>
      </c>
      <c r="CC43">
        <v>83</v>
      </c>
      <c r="CD43">
        <v>83</v>
      </c>
      <c r="CE43">
        <v>83</v>
      </c>
      <c r="CF43">
        <v>10509</v>
      </c>
      <c r="CG43">
        <v>10882</v>
      </c>
      <c r="CH43">
        <v>21391</v>
      </c>
      <c r="CI43"/>
      <c r="CJ43"/>
      <c r="CK43"/>
      <c r="CL43"/>
      <c r="CM43"/>
      <c r="CN43"/>
      <c r="CO43"/>
      <c r="CP43"/>
      <c r="CQ43"/>
      <c r="CR43"/>
      <c r="CS43"/>
      <c r="CT43"/>
      <c r="CU43">
        <v>85</v>
      </c>
      <c r="CV43">
        <v>81</v>
      </c>
      <c r="CW43">
        <v>83</v>
      </c>
      <c r="CX43">
        <v>207956</v>
      </c>
      <c r="CY43">
        <v>216673</v>
      </c>
      <c r="CZ43">
        <v>424629</v>
      </c>
      <c r="DA43">
        <v>82</v>
      </c>
      <c r="DB43">
        <v>83</v>
      </c>
      <c r="DC43">
        <v>82</v>
      </c>
      <c r="DD43">
        <v>207828</v>
      </c>
      <c r="DE43">
        <v>217244</v>
      </c>
      <c r="DF43">
        <v>425072</v>
      </c>
      <c r="DG43"/>
      <c r="DH43"/>
      <c r="DI43"/>
      <c r="DJ43"/>
      <c r="DK43"/>
      <c r="DL43"/>
      <c r="DM43"/>
      <c r="DN43"/>
      <c r="DO43"/>
      <c r="DP43"/>
      <c r="DQ43"/>
      <c r="DR43"/>
      <c r="DS43">
        <v>86</v>
      </c>
      <c r="DT43">
        <v>82</v>
      </c>
      <c r="DU43">
        <v>84</v>
      </c>
      <c r="DV43">
        <v>259052</v>
      </c>
      <c r="DW43">
        <v>269497</v>
      </c>
      <c r="DX43">
        <v>528549</v>
      </c>
      <c r="DY43">
        <v>82</v>
      </c>
      <c r="DZ43">
        <v>83</v>
      </c>
      <c r="EA43">
        <v>83</v>
      </c>
      <c r="EB43">
        <v>258983</v>
      </c>
      <c r="EC43">
        <v>270619</v>
      </c>
      <c r="ED43">
        <v>529602</v>
      </c>
    </row>
    <row r="44" s="53" customFormat="1" ht="12.75"/>
    <row r="45" s="53" customFormat="1" ht="12.75"/>
    <row r="46" s="53" customFormat="1" ht="12.75"/>
    <row r="47" s="53" customFormat="1" ht="12.75"/>
    <row r="48" s="53" customFormat="1" ht="12.75"/>
    <row r="49" s="53" customFormat="1" ht="12.75"/>
    <row r="50" s="53" customFormat="1" ht="12.75"/>
    <row r="51" s="53" customFormat="1" ht="12.75"/>
    <row r="52" s="53" customFormat="1" ht="12.75"/>
    <row r="53" s="53" customFormat="1" ht="12.75"/>
    <row r="54" s="53" customFormat="1" ht="12.75"/>
    <row r="55" s="53" customFormat="1" ht="12.75"/>
    <row r="56" s="53" customFormat="1" ht="12.75"/>
    <row r="57" s="53" customFormat="1" ht="12.75"/>
    <row r="58" s="53" customFormat="1" ht="12.75"/>
    <row r="59" s="53" customFormat="1" ht="12.75"/>
    <row r="60" s="53" customFormat="1" ht="12.75"/>
    <row r="61" s="53" customFormat="1" ht="12.75"/>
    <row r="62" s="53" customFormat="1" ht="12.75"/>
    <row r="63" s="53" customFormat="1" ht="12.75"/>
    <row r="64" s="53" customFormat="1" ht="12.75"/>
    <row r="65" s="53" customFormat="1" ht="12.75"/>
    <row r="66" s="53" customFormat="1" ht="12.75"/>
    <row r="67" s="53" customFormat="1" ht="12.75"/>
    <row r="68" s="53" customFormat="1" ht="12.75"/>
    <row r="69" s="53" customFormat="1" ht="12.75"/>
    <row r="70" s="53" customFormat="1" ht="12.75"/>
    <row r="71" s="53" customFormat="1" ht="12.75"/>
    <row r="72" s="53" customFormat="1" ht="12.75"/>
    <row r="73" s="53" customFormat="1" ht="12.75"/>
    <row r="74" s="53" customFormat="1" ht="12.75"/>
    <row r="75" s="53" customFormat="1" ht="12.75"/>
    <row r="76" s="53" customFormat="1" ht="12.75"/>
    <row r="77" s="53" customFormat="1" ht="12.75"/>
    <row r="78" s="53" customFormat="1" ht="12.75"/>
    <row r="79" s="53" customFormat="1" ht="12.75"/>
    <row r="80" s="53" customFormat="1" ht="12.75"/>
    <row r="81" s="53" customFormat="1" ht="12.75"/>
    <row r="82" s="53" customFormat="1" ht="12.75"/>
    <row r="83" s="53" customFormat="1" ht="12.75"/>
    <row r="84" s="53" customFormat="1" ht="12.75"/>
    <row r="85" s="53" customFormat="1" ht="12.75"/>
    <row r="86" s="53" customFormat="1" ht="12.75"/>
    <row r="87" s="53" customFormat="1" ht="12.75"/>
    <row r="88" s="53" customFormat="1" ht="12.75"/>
    <row r="89" s="53" customFormat="1" ht="12.75"/>
    <row r="90" s="53" customFormat="1" ht="12.75"/>
    <row r="91" s="53" customFormat="1" ht="12.75"/>
    <row r="92" s="53" customFormat="1" ht="12.75"/>
    <row r="93" s="53" customFormat="1" ht="12.75"/>
    <row r="94" s="53" customFormat="1" ht="12.75"/>
    <row r="95" s="53" customFormat="1" ht="12.75"/>
    <row r="96" s="53" customFormat="1" ht="12.75"/>
    <row r="97" s="53" customFormat="1" ht="12.75"/>
    <row r="98" s="53" customFormat="1" ht="12.75"/>
    <row r="99" s="53" customFormat="1" ht="12.75"/>
    <row r="100" s="53" customFormat="1" ht="12.75"/>
    <row r="101" s="53" customFormat="1" ht="12.75"/>
    <row r="102" s="53" customFormat="1" ht="12.75"/>
    <row r="103" s="53" customFormat="1" ht="12.75"/>
    <row r="104" s="53" customFormat="1" ht="12.75"/>
    <row r="105" s="53" customFormat="1" ht="12.75"/>
    <row r="106" s="53" customFormat="1" ht="12.75"/>
    <row r="107" s="53" customFormat="1" ht="12.75"/>
    <row r="108" s="53" customFormat="1" ht="12.75"/>
    <row r="109" s="53" customFormat="1" ht="12.75"/>
    <row r="110" s="53" customFormat="1" ht="12.75"/>
    <row r="111" s="53" customFormat="1" ht="12.75"/>
    <row r="112" s="53" customFormat="1" ht="12.75"/>
    <row r="113" s="53" customFormat="1" ht="12.75"/>
    <row r="114" s="53" customFormat="1" ht="12.75"/>
    <row r="115" s="53" customFormat="1" ht="12.75"/>
    <row r="116" s="53" customFormat="1" ht="12.75"/>
    <row r="117" s="53" customFormat="1" ht="12.75"/>
    <row r="118" s="53" customFormat="1" ht="12.75"/>
    <row r="119" s="53" customFormat="1" ht="12.75"/>
    <row r="120" s="53" customFormat="1" ht="12.75"/>
    <row r="121" s="53" customFormat="1" ht="12.75"/>
    <row r="122" s="53" customFormat="1" ht="12.75"/>
    <row r="123" s="53" customFormat="1" ht="12.75"/>
    <row r="124" s="53" customFormat="1" ht="12.75"/>
    <row r="125" s="53" customFormat="1" ht="12.75"/>
    <row r="126" s="53" customFormat="1" ht="12.75"/>
    <row r="127" s="53" customFormat="1" ht="12.75"/>
    <row r="128" s="53" customFormat="1" ht="12.75"/>
    <row r="129" s="53" customFormat="1" ht="12.75"/>
    <row r="130" s="53" customFormat="1" ht="12.75"/>
    <row r="131" s="53" customFormat="1" ht="12.75"/>
    <row r="132" s="53" customFormat="1" ht="12.75"/>
    <row r="133" s="53" customFormat="1" ht="12.75"/>
    <row r="134" s="53" customFormat="1" ht="12.75"/>
    <row r="135" s="53" customFormat="1" ht="12.75"/>
    <row r="136" s="53" customFormat="1" ht="12.75"/>
    <row r="137" s="53" customFormat="1" ht="12.75"/>
    <row r="138" s="53" customFormat="1" ht="12.75"/>
    <row r="139" s="53" customFormat="1" ht="12.75"/>
    <row r="140" s="53" customFormat="1" ht="12.75"/>
    <row r="141" s="53" customFormat="1" ht="12.75"/>
    <row r="142" s="53" customFormat="1" ht="12.75"/>
    <row r="143" s="53" customFormat="1" ht="12.75"/>
    <row r="144" s="53" customFormat="1" ht="12.75"/>
    <row r="145" s="53" customFormat="1" ht="12.75"/>
    <row r="146" s="53" customFormat="1" ht="12.75"/>
    <row r="147" s="53" customFormat="1" ht="12.75"/>
    <row r="148" s="53" customFormat="1" ht="12.75"/>
    <row r="149" s="53" customFormat="1" ht="12.75"/>
    <row r="150" s="53" customFormat="1" ht="12.75"/>
    <row r="151" s="53" customFormat="1" ht="12.75"/>
    <row r="152" s="53" customFormat="1" ht="12.75"/>
    <row r="153" s="53" customFormat="1" ht="12.75"/>
    <row r="154" s="53" customFormat="1" ht="12.75"/>
    <row r="155" s="53" customFormat="1" ht="12.75"/>
    <row r="156" s="53" customFormat="1" ht="12.75"/>
    <row r="157" s="53" customFormat="1" ht="12.75"/>
    <row r="158" s="53" customFormat="1" ht="12.75"/>
    <row r="159" s="53" customFormat="1" ht="12.75"/>
    <row r="160" s="53" customFormat="1" ht="12.75"/>
    <row r="161" s="53" customFormat="1" ht="12.75"/>
    <row r="162" s="53" customFormat="1" ht="12.75"/>
    <row r="163" s="53" customFormat="1" ht="12.75"/>
    <row r="164" s="53" customFormat="1" ht="12.75"/>
    <row r="165" s="53" customFormat="1" ht="12.75"/>
    <row r="166" s="53" customFormat="1" ht="12.75"/>
    <row r="167" s="53" customFormat="1" ht="12.75"/>
    <row r="168" s="53" customFormat="1" ht="12.75"/>
    <row r="169" s="53" customFormat="1" ht="12.75"/>
    <row r="170" s="53" customFormat="1" ht="12.75"/>
    <row r="171" s="53" customFormat="1" ht="12.75"/>
    <row r="172" s="53" customFormat="1" ht="12.75"/>
    <row r="173" s="53" customFormat="1" ht="12.75"/>
    <row r="174" s="53" customFormat="1" ht="12.75"/>
    <row r="175" s="53" customFormat="1" ht="12.75"/>
    <row r="176" s="53" customFormat="1" ht="12.75"/>
    <row r="177" s="53" customFormat="1" ht="12.75"/>
    <row r="178" s="53" customFormat="1" ht="12.75"/>
    <row r="179" s="53" customFormat="1" ht="12.75"/>
    <row r="180" s="53" customFormat="1" ht="12.75"/>
    <row r="181" s="53" customFormat="1" ht="12.75"/>
    <row r="182" s="53" customFormat="1" ht="12.75"/>
    <row r="183" s="53" customFormat="1" ht="12.75"/>
    <row r="184" s="53" customFormat="1" ht="12.75"/>
    <row r="185" s="53" customFormat="1" ht="12.75"/>
    <row r="186" s="53" customFormat="1" ht="12.75"/>
    <row r="187" s="53" customFormat="1" ht="12.75"/>
    <row r="188" s="53" customFormat="1" ht="12.75"/>
    <row r="189" s="53" customFormat="1" ht="12.75"/>
    <row r="190" s="53" customFormat="1" ht="12.75"/>
    <row r="191" s="53" customFormat="1" ht="12.75"/>
    <row r="192" s="53" customFormat="1" ht="12.75"/>
    <row r="193" s="53" customFormat="1" ht="12.75"/>
    <row r="194" s="53" customFormat="1" ht="12.75"/>
    <row r="195" s="53" customFormat="1" ht="12.75"/>
    <row r="196" s="53" customFormat="1" ht="12.75"/>
    <row r="197" s="53" customFormat="1" ht="12.75"/>
    <row r="198" s="53" customFormat="1" ht="12.75"/>
    <row r="199" s="53" customFormat="1" ht="12.75"/>
    <row r="200" s="53" customFormat="1" ht="12.75"/>
    <row r="201" s="53" customFormat="1" ht="12.75"/>
    <row r="202" s="53" customFormat="1" ht="12.75"/>
    <row r="203" s="53" customFormat="1" ht="12.75"/>
    <row r="204" s="53" customFormat="1" ht="12.75"/>
    <row r="205" s="53" customFormat="1" ht="12.75"/>
    <row r="206" s="53" customFormat="1" ht="12.75"/>
    <row r="207" s="53" customFormat="1" ht="12.75"/>
    <row r="208" s="53" customFormat="1" ht="12.75"/>
    <row r="209" s="53" customFormat="1" ht="12.75"/>
    <row r="210" s="53" customFormat="1" ht="12.75"/>
    <row r="211" s="53" customFormat="1" ht="12.75"/>
    <row r="212" s="53" customFormat="1" ht="12.75"/>
    <row r="213" s="53" customFormat="1" ht="12.75"/>
    <row r="214" s="53" customFormat="1" ht="12.75"/>
    <row r="215" s="53" customFormat="1" ht="12.75"/>
    <row r="216" s="53" customFormat="1" ht="12.75"/>
    <row r="217" s="53" customFormat="1" ht="12.75"/>
    <row r="218" s="53" customFormat="1" ht="12.75"/>
    <row r="219" s="53" customFormat="1" ht="12.75"/>
    <row r="220" s="53" customFormat="1" ht="12.75"/>
    <row r="221" s="53" customFormat="1" ht="12.75"/>
    <row r="222" s="53" customFormat="1" ht="12.75"/>
    <row r="223" s="53" customFormat="1" ht="12.75"/>
    <row r="224" s="53" customFormat="1" ht="12.75"/>
    <row r="225" s="53" customFormat="1" ht="12.75"/>
  </sheetData>
  <sheetProtection/>
  <mergeCells count="1">
    <mergeCell ref="A1:N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123"/>
  <sheetViews>
    <sheetView zoomScalePageLayoutView="0" workbookViewId="0" topLeftCell="A97">
      <selection activeCell="A110" sqref="A110:A122"/>
    </sheetView>
  </sheetViews>
  <sheetFormatPr defaultColWidth="9.140625" defaultRowHeight="12.75"/>
  <cols>
    <col min="1" max="1" width="29.140625" style="186" customWidth="1"/>
    <col min="2" max="2" width="6.421875" style="183" customWidth="1"/>
    <col min="3" max="5" width="6.7109375" style="183" customWidth="1"/>
    <col min="6" max="7" width="7.28125" style="183" customWidth="1"/>
    <col min="8" max="8" width="6.7109375" style="183" customWidth="1"/>
    <col min="9" max="9" width="6.7109375" style="184" customWidth="1"/>
    <col min="10" max="12" width="6.7109375" style="185" customWidth="1"/>
    <col min="13" max="13" width="7.421875" style="186" bestFit="1" customWidth="1"/>
    <col min="14" max="14" width="9.57421875" style="186" customWidth="1"/>
    <col min="15" max="15" width="9.28125" style="186" customWidth="1"/>
    <col min="16" max="16" width="8.00390625" style="186" customWidth="1"/>
    <col min="17" max="17" width="9.140625" style="186" customWidth="1"/>
    <col min="18" max="18" width="1.28515625" style="0" customWidth="1"/>
    <col min="19" max="20" width="1.28515625" style="186" customWidth="1"/>
    <col min="21" max="16384" width="9.140625" style="186" customWidth="1"/>
  </cols>
  <sheetData>
    <row r="1" spans="1:12" s="178" customFormat="1" ht="12.75">
      <c r="A1" s="175" t="s">
        <v>94</v>
      </c>
      <c r="B1" s="175"/>
      <c r="C1" s="175"/>
      <c r="D1" s="175"/>
      <c r="E1" s="175"/>
      <c r="F1" s="175"/>
      <c r="G1" s="175"/>
      <c r="H1" s="175"/>
      <c r="I1" s="176"/>
      <c r="J1" s="177"/>
      <c r="K1" s="177"/>
      <c r="L1" s="177"/>
    </row>
    <row r="2" spans="1:12" s="178" customFormat="1" ht="12.75">
      <c r="A2" s="179" t="s">
        <v>126</v>
      </c>
      <c r="B2" s="179"/>
      <c r="C2" s="179"/>
      <c r="D2" s="180"/>
      <c r="E2" s="180"/>
      <c r="F2" s="180"/>
      <c r="G2" s="180"/>
      <c r="H2" s="180"/>
      <c r="I2" s="176"/>
      <c r="J2" s="177"/>
      <c r="K2" s="177"/>
      <c r="L2" s="177"/>
    </row>
    <row r="3" spans="1:21" s="178" customFormat="1" ht="14.25">
      <c r="A3" s="181" t="s">
        <v>80</v>
      </c>
      <c r="B3" s="179"/>
      <c r="C3" s="179"/>
      <c r="D3" s="179"/>
      <c r="E3" s="180"/>
      <c r="F3" s="180"/>
      <c r="G3" s="180"/>
      <c r="H3" s="180"/>
      <c r="I3" s="176"/>
      <c r="J3" s="101"/>
      <c r="K3" s="177"/>
      <c r="L3" s="177"/>
      <c r="N3" s="178" t="s">
        <v>892</v>
      </c>
      <c r="P3" s="261" t="s">
        <v>891</v>
      </c>
      <c r="Q3" s="261"/>
      <c r="U3" s="178" t="s">
        <v>891</v>
      </c>
    </row>
    <row r="4" spans="1:21" ht="11.25" customHeight="1">
      <c r="A4" s="182"/>
      <c r="U4" s="178" t="s">
        <v>158</v>
      </c>
    </row>
    <row r="5" spans="1:11" ht="11.25" customHeight="1">
      <c r="A5" s="187"/>
      <c r="B5" s="262" t="s">
        <v>893</v>
      </c>
      <c r="C5" s="262"/>
      <c r="D5" s="262"/>
      <c r="E5" s="262"/>
      <c r="F5" s="262"/>
      <c r="G5" s="262"/>
      <c r="H5" s="262"/>
      <c r="I5" s="262"/>
      <c r="J5" s="188"/>
      <c r="K5" s="188"/>
    </row>
    <row r="6" spans="1:17" s="184" customFormat="1" ht="22.5">
      <c r="A6" s="189"/>
      <c r="B6" s="190" t="s">
        <v>71</v>
      </c>
      <c r="C6" s="190" t="s">
        <v>130</v>
      </c>
      <c r="D6" s="190" t="s">
        <v>72</v>
      </c>
      <c r="E6" s="190" t="s">
        <v>117</v>
      </c>
      <c r="F6" s="173" t="s">
        <v>95</v>
      </c>
      <c r="G6" s="173" t="s">
        <v>119</v>
      </c>
      <c r="H6" s="190">
        <v>2</v>
      </c>
      <c r="I6" s="191">
        <v>3</v>
      </c>
      <c r="J6" s="191">
        <v>4</v>
      </c>
      <c r="K6" s="191">
        <v>5</v>
      </c>
      <c r="L6" s="173">
        <v>6</v>
      </c>
      <c r="M6" s="192" t="s">
        <v>106</v>
      </c>
      <c r="N6" s="193" t="s">
        <v>101</v>
      </c>
      <c r="O6" s="193" t="s">
        <v>123</v>
      </c>
      <c r="P6" s="193" t="s">
        <v>102</v>
      </c>
      <c r="Q6" s="193" t="s">
        <v>133</v>
      </c>
    </row>
    <row r="7" spans="1:14" ht="11.25" customHeight="1">
      <c r="A7" s="194" t="s">
        <v>3</v>
      </c>
      <c r="L7" s="174"/>
      <c r="M7" s="195"/>
      <c r="N7" s="185"/>
    </row>
    <row r="8" spans="1:26" ht="11.25" customHeight="1">
      <c r="A8" s="196" t="s">
        <v>96</v>
      </c>
      <c r="B8" s="197">
        <v>0.8</v>
      </c>
      <c r="C8" s="197">
        <v>0.2</v>
      </c>
      <c r="D8" s="197">
        <v>13.3</v>
      </c>
      <c r="E8" s="197">
        <v>7</v>
      </c>
      <c r="F8" s="198" t="s">
        <v>131</v>
      </c>
      <c r="G8" s="198" t="s">
        <v>131</v>
      </c>
      <c r="H8" s="198" t="s">
        <v>131</v>
      </c>
      <c r="I8" s="197">
        <v>23.9</v>
      </c>
      <c r="J8" s="197">
        <v>112.4</v>
      </c>
      <c r="K8" s="197">
        <v>119.5</v>
      </c>
      <c r="L8" s="197">
        <v>0.2</v>
      </c>
      <c r="M8" s="197">
        <v>277.4</v>
      </c>
      <c r="N8" s="197">
        <v>20.3</v>
      </c>
      <c r="O8" s="197">
        <v>44.2</v>
      </c>
      <c r="P8" s="197">
        <v>232.2</v>
      </c>
      <c r="Q8" s="197">
        <v>119.7</v>
      </c>
      <c r="S8" s="199"/>
      <c r="T8" s="199"/>
      <c r="U8" s="200" t="s">
        <v>894</v>
      </c>
      <c r="V8" s="199"/>
      <c r="W8" s="199"/>
      <c r="X8" s="199"/>
      <c r="Y8" s="199"/>
      <c r="Z8" s="199"/>
    </row>
    <row r="9" spans="1:26" ht="11.25" customHeight="1">
      <c r="A9" s="201" t="s">
        <v>97</v>
      </c>
      <c r="B9" s="197">
        <v>0.9</v>
      </c>
      <c r="C9" s="197">
        <v>0.2</v>
      </c>
      <c r="D9" s="197">
        <v>10.6</v>
      </c>
      <c r="E9" s="197">
        <v>2.2</v>
      </c>
      <c r="F9" s="198" t="s">
        <v>131</v>
      </c>
      <c r="G9" s="198" t="s">
        <v>131</v>
      </c>
      <c r="H9" s="197">
        <v>1.3</v>
      </c>
      <c r="I9" s="197">
        <v>28.8</v>
      </c>
      <c r="J9" s="197">
        <v>116.2</v>
      </c>
      <c r="K9" s="197">
        <v>104.8</v>
      </c>
      <c r="L9" s="197">
        <v>12.4</v>
      </c>
      <c r="M9" s="197">
        <v>277.4</v>
      </c>
      <c r="N9" s="197">
        <v>14.1</v>
      </c>
      <c r="O9" s="197">
        <v>42.8</v>
      </c>
      <c r="P9" s="197">
        <v>233.4</v>
      </c>
      <c r="Q9" s="197">
        <v>117.2</v>
      </c>
      <c r="S9" s="199"/>
      <c r="T9" s="199"/>
      <c r="U9" s="199"/>
      <c r="V9" s="199"/>
      <c r="W9" s="199"/>
      <c r="X9" s="199"/>
      <c r="Y9" s="199"/>
      <c r="Z9" s="199"/>
    </row>
    <row r="10" spans="1:26" ht="11.25" customHeight="1">
      <c r="A10" s="202"/>
      <c r="B10" s="198"/>
      <c r="C10" s="198"/>
      <c r="D10" s="198"/>
      <c r="E10" s="198"/>
      <c r="F10" s="198"/>
      <c r="G10" s="198"/>
      <c r="H10" s="198"/>
      <c r="I10" s="198"/>
      <c r="J10" s="198"/>
      <c r="K10" s="198"/>
      <c r="L10" s="198"/>
      <c r="M10" s="203"/>
      <c r="N10" s="203"/>
      <c r="O10" s="204"/>
      <c r="P10" s="203"/>
      <c r="Q10" s="203"/>
      <c r="S10" s="199"/>
      <c r="T10" s="199"/>
      <c r="U10" s="199" t="s">
        <v>895</v>
      </c>
      <c r="V10" s="199"/>
      <c r="W10" s="199"/>
      <c r="X10" s="199"/>
      <c r="Y10" s="199"/>
      <c r="Z10" s="199"/>
    </row>
    <row r="11" spans="1:26" ht="11.25" customHeight="1">
      <c r="A11" s="196" t="s">
        <v>98</v>
      </c>
      <c r="B11" s="197">
        <v>0.1</v>
      </c>
      <c r="C11" s="197">
        <v>0.2</v>
      </c>
      <c r="D11" s="198" t="s">
        <v>131</v>
      </c>
      <c r="E11" s="198" t="s">
        <v>131</v>
      </c>
      <c r="F11" s="197">
        <v>2.2</v>
      </c>
      <c r="G11" s="197">
        <v>2.6</v>
      </c>
      <c r="H11" s="197">
        <v>9.4</v>
      </c>
      <c r="I11" s="197">
        <v>37.4</v>
      </c>
      <c r="J11" s="197">
        <v>142.4</v>
      </c>
      <c r="K11" s="197">
        <v>81.6</v>
      </c>
      <c r="L11" s="197">
        <v>1.6</v>
      </c>
      <c r="M11" s="197">
        <v>277.5</v>
      </c>
      <c r="N11" s="197">
        <v>14.2</v>
      </c>
      <c r="O11" s="197">
        <v>51.6</v>
      </c>
      <c r="P11" s="197">
        <v>225.6</v>
      </c>
      <c r="Q11" s="197">
        <v>83.2</v>
      </c>
      <c r="R11" s="197">
        <v>0</v>
      </c>
      <c r="S11" s="199"/>
      <c r="T11" s="199"/>
      <c r="U11" s="199" t="s">
        <v>896</v>
      </c>
      <c r="V11" s="199"/>
      <c r="W11" s="199"/>
      <c r="X11" s="199"/>
      <c r="Y11" s="199"/>
      <c r="Z11" s="199"/>
    </row>
    <row r="12" spans="1:28" ht="11.25" customHeight="1">
      <c r="A12" s="196" t="s">
        <v>915</v>
      </c>
      <c r="B12" s="197">
        <v>0.1</v>
      </c>
      <c r="C12" s="197">
        <v>0.2</v>
      </c>
      <c r="D12" s="198" t="s">
        <v>131</v>
      </c>
      <c r="E12" s="198" t="s">
        <v>131</v>
      </c>
      <c r="F12" s="197">
        <v>2.1</v>
      </c>
      <c r="G12" s="197">
        <v>2.4</v>
      </c>
      <c r="H12" s="197">
        <v>8.4</v>
      </c>
      <c r="I12" s="197">
        <v>39.7</v>
      </c>
      <c r="J12" s="197">
        <v>141.6</v>
      </c>
      <c r="K12" s="197">
        <v>81.3</v>
      </c>
      <c r="L12" s="197">
        <v>1.4</v>
      </c>
      <c r="M12" s="197">
        <v>277.3</v>
      </c>
      <c r="N12" s="197">
        <v>13</v>
      </c>
      <c r="O12" s="197">
        <v>52.7</v>
      </c>
      <c r="P12" s="197">
        <v>224.4</v>
      </c>
      <c r="Q12" s="197">
        <v>82.8</v>
      </c>
      <c r="S12" s="199"/>
      <c r="T12" s="199"/>
      <c r="U12" s="199"/>
      <c r="V12" s="199"/>
      <c r="W12" s="199"/>
      <c r="X12" s="199"/>
      <c r="Y12" s="199"/>
      <c r="Z12" s="199"/>
      <c r="AA12" s="199"/>
      <c r="AB12" s="199"/>
    </row>
    <row r="13" spans="1:28" ht="12.75">
      <c r="A13" s="196" t="s">
        <v>134</v>
      </c>
      <c r="B13" s="197">
        <v>0.1</v>
      </c>
      <c r="C13" s="197">
        <v>0.2</v>
      </c>
      <c r="D13" s="198" t="s">
        <v>131</v>
      </c>
      <c r="E13" s="198" t="s">
        <v>131</v>
      </c>
      <c r="F13" s="197">
        <v>2.2</v>
      </c>
      <c r="G13" s="197">
        <v>2.7</v>
      </c>
      <c r="H13" s="197">
        <v>10.6</v>
      </c>
      <c r="I13" s="197">
        <v>31.1</v>
      </c>
      <c r="J13" s="197">
        <v>118.5</v>
      </c>
      <c r="K13" s="197">
        <v>108.7</v>
      </c>
      <c r="L13" s="197">
        <v>3.3</v>
      </c>
      <c r="M13" s="197">
        <v>277.4</v>
      </c>
      <c r="N13" s="197">
        <v>15.5</v>
      </c>
      <c r="O13" s="197">
        <v>46.6</v>
      </c>
      <c r="P13" s="197">
        <v>230.5</v>
      </c>
      <c r="Q13" s="197">
        <v>112</v>
      </c>
      <c r="S13" s="199"/>
      <c r="T13" s="199"/>
      <c r="U13" s="199"/>
      <c r="V13" s="199"/>
      <c r="W13" s="199"/>
      <c r="X13" s="199"/>
      <c r="Y13" s="199"/>
      <c r="Z13" s="199"/>
      <c r="AA13" s="199"/>
      <c r="AB13" s="199"/>
    </row>
    <row r="14" spans="1:28" ht="12.75">
      <c r="A14" s="203" t="s">
        <v>135</v>
      </c>
      <c r="B14" s="197">
        <v>0.1</v>
      </c>
      <c r="C14" s="197">
        <v>0.2</v>
      </c>
      <c r="D14" s="198" t="s">
        <v>131</v>
      </c>
      <c r="E14" s="198" t="s">
        <v>131</v>
      </c>
      <c r="F14" s="197">
        <v>2.4</v>
      </c>
      <c r="G14" s="197">
        <v>3.2</v>
      </c>
      <c r="H14" s="197">
        <v>10.3</v>
      </c>
      <c r="I14" s="197">
        <v>50.5</v>
      </c>
      <c r="J14" s="197">
        <v>150.7</v>
      </c>
      <c r="K14" s="197">
        <v>58.1</v>
      </c>
      <c r="L14" s="197">
        <v>1.9</v>
      </c>
      <c r="M14" s="197">
        <v>277.4</v>
      </c>
      <c r="N14" s="197">
        <v>15.9</v>
      </c>
      <c r="O14" s="197">
        <v>66.4</v>
      </c>
      <c r="P14" s="197">
        <v>210.7</v>
      </c>
      <c r="Q14" s="197">
        <v>60</v>
      </c>
      <c r="S14" s="199"/>
      <c r="T14" s="199"/>
      <c r="U14" s="199"/>
      <c r="V14" s="199"/>
      <c r="W14" s="199"/>
      <c r="X14" s="199"/>
      <c r="Y14" s="199"/>
      <c r="Z14" s="199"/>
      <c r="AA14" s="199"/>
      <c r="AB14" s="199"/>
    </row>
    <row r="15" spans="1:28" ht="12.75">
      <c r="A15" s="196" t="s">
        <v>99</v>
      </c>
      <c r="B15" s="197">
        <v>0.1</v>
      </c>
      <c r="C15" s="197">
        <v>0.2</v>
      </c>
      <c r="D15" s="198" t="s">
        <v>131</v>
      </c>
      <c r="E15" s="198" t="s">
        <v>131</v>
      </c>
      <c r="F15" s="197">
        <v>1.9</v>
      </c>
      <c r="G15" s="197">
        <v>1.9</v>
      </c>
      <c r="H15" s="197">
        <v>7.9</v>
      </c>
      <c r="I15" s="197">
        <v>30.4</v>
      </c>
      <c r="J15" s="197">
        <v>118.7</v>
      </c>
      <c r="K15" s="197">
        <v>103.6</v>
      </c>
      <c r="L15" s="197">
        <v>12.9</v>
      </c>
      <c r="M15" s="197">
        <v>277.5</v>
      </c>
      <c r="N15" s="197">
        <v>11.7</v>
      </c>
      <c r="O15" s="197">
        <v>42.1</v>
      </c>
      <c r="P15" s="197">
        <v>235.2</v>
      </c>
      <c r="Q15" s="197">
        <v>116.5</v>
      </c>
      <c r="S15" s="199"/>
      <c r="T15" s="199"/>
      <c r="U15" s="199"/>
      <c r="V15" s="199"/>
      <c r="W15" s="199"/>
      <c r="X15" s="199"/>
      <c r="Y15" s="199"/>
      <c r="Z15" s="199"/>
      <c r="AA15" s="199"/>
      <c r="AB15" s="199"/>
    </row>
    <row r="16" spans="1:17" ht="11.25" customHeight="1">
      <c r="A16" s="196" t="s">
        <v>916</v>
      </c>
      <c r="B16" s="197">
        <v>0.1</v>
      </c>
      <c r="C16" s="197">
        <v>0.2</v>
      </c>
      <c r="D16" s="198" t="s">
        <v>131</v>
      </c>
      <c r="E16" s="198" t="s">
        <v>131</v>
      </c>
      <c r="F16" s="197">
        <v>2</v>
      </c>
      <c r="G16" s="197">
        <v>2.4</v>
      </c>
      <c r="H16" s="197">
        <v>10</v>
      </c>
      <c r="I16" s="197">
        <v>40</v>
      </c>
      <c r="J16" s="197">
        <v>119.5</v>
      </c>
      <c r="K16" s="197">
        <v>92.3</v>
      </c>
      <c r="L16" s="197">
        <v>10.6</v>
      </c>
      <c r="M16" s="197">
        <v>277</v>
      </c>
      <c r="N16" s="197">
        <v>14.4</v>
      </c>
      <c r="O16" s="197">
        <v>54.4</v>
      </c>
      <c r="P16" s="197">
        <v>222.4</v>
      </c>
      <c r="Q16" s="197">
        <v>102.9</v>
      </c>
    </row>
    <row r="17" spans="1:17" ht="11.25" customHeight="1">
      <c r="A17" s="196" t="s">
        <v>917</v>
      </c>
      <c r="B17" s="197">
        <v>0.1</v>
      </c>
      <c r="C17" s="197">
        <v>0.2</v>
      </c>
      <c r="D17" s="198" t="s">
        <v>131</v>
      </c>
      <c r="E17" s="198" t="s">
        <v>131</v>
      </c>
      <c r="F17" s="197">
        <v>1.8</v>
      </c>
      <c r="G17" s="197">
        <v>1.9</v>
      </c>
      <c r="H17" s="197">
        <v>8.1</v>
      </c>
      <c r="I17" s="197">
        <v>31.1</v>
      </c>
      <c r="J17" s="197">
        <v>118.3</v>
      </c>
      <c r="K17" s="197">
        <v>102.7</v>
      </c>
      <c r="L17" s="197">
        <v>12.8</v>
      </c>
      <c r="M17" s="197">
        <v>277</v>
      </c>
      <c r="N17" s="197">
        <v>11.9</v>
      </c>
      <c r="O17" s="197">
        <v>43</v>
      </c>
      <c r="P17" s="197">
        <v>233.8</v>
      </c>
      <c r="Q17" s="197">
        <v>115.5</v>
      </c>
    </row>
    <row r="18" spans="1:17" ht="11.25" customHeight="1">
      <c r="A18" s="196" t="s">
        <v>918</v>
      </c>
      <c r="B18" s="197">
        <v>0.1</v>
      </c>
      <c r="C18" s="197">
        <v>0.2</v>
      </c>
      <c r="D18" s="198" t="s">
        <v>131</v>
      </c>
      <c r="E18" s="198" t="s">
        <v>131</v>
      </c>
      <c r="F18" s="197">
        <v>2</v>
      </c>
      <c r="G18" s="197">
        <v>2</v>
      </c>
      <c r="H18" s="197">
        <v>8</v>
      </c>
      <c r="I18" s="197">
        <v>33.4</v>
      </c>
      <c r="J18" s="197">
        <v>122.8</v>
      </c>
      <c r="K18" s="197">
        <v>98.7</v>
      </c>
      <c r="L18" s="197">
        <v>9.8</v>
      </c>
      <c r="M18" s="197">
        <v>277</v>
      </c>
      <c r="N18" s="197">
        <v>12</v>
      </c>
      <c r="O18" s="197">
        <v>45.4</v>
      </c>
      <c r="P18" s="197">
        <v>231.4</v>
      </c>
      <c r="Q18" s="197">
        <v>108.6</v>
      </c>
    </row>
    <row r="19" spans="1:17" ht="11.25" customHeight="1">
      <c r="A19" s="196" t="s">
        <v>919</v>
      </c>
      <c r="B19" s="197">
        <v>0.1</v>
      </c>
      <c r="C19" s="197">
        <v>0.2</v>
      </c>
      <c r="D19" s="198" t="s">
        <v>131</v>
      </c>
      <c r="E19" s="198" t="s">
        <v>131</v>
      </c>
      <c r="F19" s="197">
        <v>1.9</v>
      </c>
      <c r="G19" s="197">
        <v>2</v>
      </c>
      <c r="H19" s="197">
        <v>8.2</v>
      </c>
      <c r="I19" s="197">
        <v>33.2</v>
      </c>
      <c r="J19" s="197">
        <v>121.6</v>
      </c>
      <c r="K19" s="197">
        <v>99.6</v>
      </c>
      <c r="L19" s="197">
        <v>10.1</v>
      </c>
      <c r="M19" s="197">
        <v>277</v>
      </c>
      <c r="N19" s="197">
        <v>12.1</v>
      </c>
      <c r="O19" s="197">
        <v>45.3</v>
      </c>
      <c r="P19" s="197">
        <v>231.4</v>
      </c>
      <c r="Q19" s="197">
        <v>109.8</v>
      </c>
    </row>
    <row r="20" spans="1:17" ht="11.25" customHeight="1">
      <c r="A20" s="196" t="s">
        <v>100</v>
      </c>
      <c r="B20" s="197">
        <v>0.1</v>
      </c>
      <c r="C20" s="197">
        <v>0.2</v>
      </c>
      <c r="D20" s="198" t="s">
        <v>131</v>
      </c>
      <c r="E20" s="198" t="s">
        <v>131</v>
      </c>
      <c r="F20" s="197">
        <v>2.2</v>
      </c>
      <c r="G20" s="197">
        <v>1.6</v>
      </c>
      <c r="H20" s="197">
        <v>5.8</v>
      </c>
      <c r="I20" s="197">
        <v>31.5</v>
      </c>
      <c r="J20" s="197">
        <v>134.9</v>
      </c>
      <c r="K20" s="197">
        <v>100.8</v>
      </c>
      <c r="L20" s="197">
        <v>0.4</v>
      </c>
      <c r="M20" s="197">
        <v>277.5</v>
      </c>
      <c r="N20" s="197">
        <v>9.5</v>
      </c>
      <c r="O20" s="197">
        <v>41.1</v>
      </c>
      <c r="P20" s="197">
        <v>236.1</v>
      </c>
      <c r="Q20" s="197">
        <v>101.2</v>
      </c>
    </row>
    <row r="21" spans="1:25" ht="11.25" customHeight="1">
      <c r="A21" s="196" t="s">
        <v>920</v>
      </c>
      <c r="B21" s="197">
        <v>0.1</v>
      </c>
      <c r="C21" s="197">
        <v>0.2</v>
      </c>
      <c r="D21" s="198" t="s">
        <v>131</v>
      </c>
      <c r="E21" s="198" t="s">
        <v>131</v>
      </c>
      <c r="F21" s="197">
        <v>2.2</v>
      </c>
      <c r="G21" s="197">
        <v>1.8</v>
      </c>
      <c r="H21" s="197">
        <v>6.8</v>
      </c>
      <c r="I21" s="197">
        <v>38.3</v>
      </c>
      <c r="J21" s="197">
        <v>131.8</v>
      </c>
      <c r="K21" s="197">
        <v>95.3</v>
      </c>
      <c r="L21" s="197">
        <v>0.6</v>
      </c>
      <c r="M21" s="197">
        <v>277</v>
      </c>
      <c r="N21" s="197">
        <v>10.7</v>
      </c>
      <c r="O21" s="197">
        <v>49</v>
      </c>
      <c r="P21" s="197">
        <v>227.7</v>
      </c>
      <c r="Q21" s="197">
        <v>95.9</v>
      </c>
      <c r="S21" s="199"/>
      <c r="T21" s="199"/>
      <c r="U21" s="199"/>
      <c r="V21" s="199"/>
      <c r="W21" s="199"/>
      <c r="X21" s="199"/>
      <c r="Y21" s="199"/>
    </row>
    <row r="22" spans="1:25" ht="11.25" customHeight="1">
      <c r="A22" s="196" t="s">
        <v>921</v>
      </c>
      <c r="B22" s="197">
        <v>0.1</v>
      </c>
      <c r="C22" s="197">
        <v>0.2</v>
      </c>
      <c r="D22" s="198" t="s">
        <v>131</v>
      </c>
      <c r="E22" s="198" t="s">
        <v>131</v>
      </c>
      <c r="F22" s="197">
        <v>2.1</v>
      </c>
      <c r="G22" s="197">
        <v>1.5</v>
      </c>
      <c r="H22" s="197">
        <v>5.7</v>
      </c>
      <c r="I22" s="197">
        <v>31.4</v>
      </c>
      <c r="J22" s="197">
        <v>134.5</v>
      </c>
      <c r="K22" s="197">
        <v>100.9</v>
      </c>
      <c r="L22" s="197">
        <v>0.5</v>
      </c>
      <c r="M22" s="197">
        <v>277</v>
      </c>
      <c r="N22" s="197">
        <v>9.3</v>
      </c>
      <c r="O22" s="197">
        <v>40.7</v>
      </c>
      <c r="P22" s="197">
        <v>236</v>
      </c>
      <c r="Q22" s="197">
        <v>101.4</v>
      </c>
      <c r="S22" s="199"/>
      <c r="T22" s="199"/>
      <c r="U22" s="199"/>
      <c r="V22" s="199"/>
      <c r="W22" s="199"/>
      <c r="X22" s="199"/>
      <c r="Y22" s="199"/>
    </row>
    <row r="23" spans="1:17" ht="11.25" customHeight="1">
      <c r="A23" s="196" t="s">
        <v>922</v>
      </c>
      <c r="B23" s="197">
        <v>0.1</v>
      </c>
      <c r="C23" s="197">
        <v>0.2</v>
      </c>
      <c r="D23" s="198" t="s">
        <v>131</v>
      </c>
      <c r="E23" s="198" t="s">
        <v>131</v>
      </c>
      <c r="F23" s="197">
        <v>2.2</v>
      </c>
      <c r="G23" s="197">
        <v>1.6</v>
      </c>
      <c r="H23" s="197">
        <v>5.8</v>
      </c>
      <c r="I23" s="197">
        <v>32.5</v>
      </c>
      <c r="J23" s="197">
        <v>135.2</v>
      </c>
      <c r="K23" s="197">
        <v>98.9</v>
      </c>
      <c r="L23" s="197">
        <v>0.4</v>
      </c>
      <c r="M23" s="197">
        <v>277</v>
      </c>
      <c r="N23" s="197">
        <v>9.5</v>
      </c>
      <c r="O23" s="197">
        <v>42.1</v>
      </c>
      <c r="P23" s="197">
        <v>234.6</v>
      </c>
      <c r="Q23" s="197">
        <v>99.4</v>
      </c>
    </row>
    <row r="24" spans="1:17" ht="11.25" customHeight="1">
      <c r="A24" s="196" t="s">
        <v>923</v>
      </c>
      <c r="B24" s="197">
        <v>0.1</v>
      </c>
      <c r="C24" s="197">
        <v>0.2</v>
      </c>
      <c r="D24" s="198" t="s">
        <v>131</v>
      </c>
      <c r="E24" s="198" t="s">
        <v>131</v>
      </c>
      <c r="F24" s="197">
        <v>2.1</v>
      </c>
      <c r="G24" s="197">
        <v>1.6</v>
      </c>
      <c r="H24" s="197">
        <v>6</v>
      </c>
      <c r="I24" s="197">
        <v>33.2</v>
      </c>
      <c r="J24" s="197">
        <v>135.1</v>
      </c>
      <c r="K24" s="197">
        <v>98.2</v>
      </c>
      <c r="L24" s="197">
        <v>0.5</v>
      </c>
      <c r="M24" s="197">
        <v>277</v>
      </c>
      <c r="N24" s="197">
        <v>9.8</v>
      </c>
      <c r="O24" s="197">
        <v>43</v>
      </c>
      <c r="P24" s="197">
        <v>233.7</v>
      </c>
      <c r="Q24" s="197">
        <v>98.6</v>
      </c>
    </row>
    <row r="25" spans="1:17" ht="11.25" customHeight="1">
      <c r="A25" s="196"/>
      <c r="B25" s="198"/>
      <c r="C25" s="198"/>
      <c r="D25" s="198"/>
      <c r="E25" s="198"/>
      <c r="F25" s="198"/>
      <c r="G25" s="198"/>
      <c r="H25" s="198"/>
      <c r="I25" s="198"/>
      <c r="J25" s="198"/>
      <c r="K25" s="198"/>
      <c r="L25" s="198"/>
      <c r="M25" s="203"/>
      <c r="N25" s="203"/>
      <c r="O25" s="204"/>
      <c r="P25" s="203"/>
      <c r="Q25" s="203"/>
    </row>
    <row r="26" spans="1:17" ht="11.25" customHeight="1">
      <c r="A26" s="194" t="s">
        <v>4</v>
      </c>
      <c r="B26" s="198"/>
      <c r="C26" s="198"/>
      <c r="D26" s="198"/>
      <c r="E26" s="198"/>
      <c r="F26" s="198"/>
      <c r="G26" s="198"/>
      <c r="H26" s="198"/>
      <c r="I26" s="198"/>
      <c r="J26" s="198"/>
      <c r="K26" s="198"/>
      <c r="L26" s="198"/>
      <c r="M26" s="203"/>
      <c r="N26" s="203"/>
      <c r="O26" s="204"/>
      <c r="P26" s="203"/>
      <c r="Q26" s="203"/>
    </row>
    <row r="27" spans="1:17" ht="11.25" customHeight="1">
      <c r="A27" s="196" t="s">
        <v>96</v>
      </c>
      <c r="B27" s="197">
        <v>0.7</v>
      </c>
      <c r="C27" s="197">
        <v>0.2</v>
      </c>
      <c r="D27" s="197">
        <v>6.6</v>
      </c>
      <c r="E27" s="197">
        <v>3.8</v>
      </c>
      <c r="F27" s="198" t="s">
        <v>131</v>
      </c>
      <c r="G27" s="198" t="s">
        <v>131</v>
      </c>
      <c r="H27" s="198" t="s">
        <v>131</v>
      </c>
      <c r="I27" s="197">
        <v>16.1</v>
      </c>
      <c r="J27" s="197">
        <v>96.1</v>
      </c>
      <c r="K27" s="197">
        <v>141.7</v>
      </c>
      <c r="L27" s="197">
        <v>0.7</v>
      </c>
      <c r="M27" s="197">
        <v>265.9</v>
      </c>
      <c r="N27" s="197">
        <v>10.4</v>
      </c>
      <c r="O27" s="197">
        <v>26.5</v>
      </c>
      <c r="P27" s="197">
        <v>238.5</v>
      </c>
      <c r="Q27" s="197">
        <v>142.4</v>
      </c>
    </row>
    <row r="28" spans="1:17" ht="11.25" customHeight="1">
      <c r="A28" s="201" t="s">
        <v>97</v>
      </c>
      <c r="B28" s="197">
        <v>0.8</v>
      </c>
      <c r="C28" s="197">
        <v>0.2</v>
      </c>
      <c r="D28" s="197">
        <v>6.6</v>
      </c>
      <c r="E28" s="197">
        <v>2.2</v>
      </c>
      <c r="F28" s="198" t="s">
        <v>131</v>
      </c>
      <c r="G28" s="198" t="s">
        <v>131</v>
      </c>
      <c r="H28" s="197">
        <v>1.3</v>
      </c>
      <c r="I28" s="197">
        <v>31.1</v>
      </c>
      <c r="J28" s="197">
        <v>126.7</v>
      </c>
      <c r="K28" s="197">
        <v>90.5</v>
      </c>
      <c r="L28" s="197">
        <v>6.6</v>
      </c>
      <c r="M28" s="197">
        <v>265.9</v>
      </c>
      <c r="N28" s="197">
        <v>10.1</v>
      </c>
      <c r="O28" s="197">
        <v>41.2</v>
      </c>
      <c r="P28" s="197">
        <v>223.7</v>
      </c>
      <c r="Q28" s="197">
        <v>97</v>
      </c>
    </row>
    <row r="29" ht="11.25" customHeight="1">
      <c r="A29" s="202"/>
    </row>
    <row r="30" spans="1:17" ht="11.25" customHeight="1">
      <c r="A30" s="196" t="s">
        <v>98</v>
      </c>
      <c r="B30" s="197">
        <v>0.1</v>
      </c>
      <c r="C30" s="197">
        <v>0.1</v>
      </c>
      <c r="D30" s="198" t="s">
        <v>131</v>
      </c>
      <c r="E30" s="198" t="s">
        <v>131</v>
      </c>
      <c r="F30" s="197">
        <v>1.2</v>
      </c>
      <c r="G30" s="197">
        <v>1.1</v>
      </c>
      <c r="H30" s="197">
        <v>4.6</v>
      </c>
      <c r="I30" s="197">
        <v>21.7</v>
      </c>
      <c r="J30" s="197">
        <v>123.3</v>
      </c>
      <c r="K30" s="197">
        <v>110.8</v>
      </c>
      <c r="L30" s="197">
        <v>3</v>
      </c>
      <c r="M30" s="197">
        <v>265.9</v>
      </c>
      <c r="N30" s="197">
        <v>6.9</v>
      </c>
      <c r="O30" s="197">
        <v>28.7</v>
      </c>
      <c r="P30" s="197">
        <v>237.1</v>
      </c>
      <c r="Q30" s="197">
        <v>113.8</v>
      </c>
    </row>
    <row r="31" spans="1:17" ht="11.25" customHeight="1">
      <c r="A31" s="196" t="s">
        <v>915</v>
      </c>
      <c r="B31" s="197">
        <v>0.1</v>
      </c>
      <c r="C31" s="197">
        <v>0.1</v>
      </c>
      <c r="D31" s="198" t="s">
        <v>131</v>
      </c>
      <c r="E31" s="198" t="s">
        <v>131</v>
      </c>
      <c r="F31" s="197">
        <v>1.1</v>
      </c>
      <c r="G31" s="197">
        <v>1.2</v>
      </c>
      <c r="H31" s="197">
        <v>4.5</v>
      </c>
      <c r="I31" s="197">
        <v>24.8</v>
      </c>
      <c r="J31" s="197">
        <v>128.2</v>
      </c>
      <c r="K31" s="197">
        <v>103.5</v>
      </c>
      <c r="L31" s="197">
        <v>2.2</v>
      </c>
      <c r="M31" s="197">
        <v>265.7</v>
      </c>
      <c r="N31" s="197">
        <v>6.8</v>
      </c>
      <c r="O31" s="197">
        <v>31.6</v>
      </c>
      <c r="P31" s="197">
        <v>233.8</v>
      </c>
      <c r="Q31" s="197">
        <v>105.7</v>
      </c>
    </row>
    <row r="32" spans="1:17" ht="11.25" customHeight="1">
      <c r="A32" s="196" t="s">
        <v>134</v>
      </c>
      <c r="B32" s="197">
        <v>0.1</v>
      </c>
      <c r="C32" s="197">
        <v>0.1</v>
      </c>
      <c r="D32" s="198" t="s">
        <v>131</v>
      </c>
      <c r="E32" s="198" t="s">
        <v>131</v>
      </c>
      <c r="F32" s="197">
        <v>1.2</v>
      </c>
      <c r="G32" s="197">
        <v>1.1</v>
      </c>
      <c r="H32" s="197">
        <v>5.4</v>
      </c>
      <c r="I32" s="197">
        <v>19.3</v>
      </c>
      <c r="J32" s="197">
        <v>99.6</v>
      </c>
      <c r="K32" s="197">
        <v>133.3</v>
      </c>
      <c r="L32" s="197">
        <v>5.7</v>
      </c>
      <c r="M32" s="197">
        <v>265.8</v>
      </c>
      <c r="N32" s="197">
        <v>7.7</v>
      </c>
      <c r="O32" s="197">
        <v>27.1</v>
      </c>
      <c r="P32" s="197">
        <v>238.5</v>
      </c>
      <c r="Q32" s="197">
        <v>139</v>
      </c>
    </row>
    <row r="33" spans="1:17" ht="11.25" customHeight="1">
      <c r="A33" s="203" t="s">
        <v>135</v>
      </c>
      <c r="B33" s="197">
        <v>0.1</v>
      </c>
      <c r="C33" s="197">
        <v>0.1</v>
      </c>
      <c r="D33" s="198" t="s">
        <v>131</v>
      </c>
      <c r="E33" s="198" t="s">
        <v>131</v>
      </c>
      <c r="F33" s="197">
        <v>1.2</v>
      </c>
      <c r="G33" s="197">
        <v>1.3</v>
      </c>
      <c r="H33" s="197">
        <v>4.8</v>
      </c>
      <c r="I33" s="197">
        <v>27.9</v>
      </c>
      <c r="J33" s="197">
        <v>136.4</v>
      </c>
      <c r="K33" s="197">
        <v>90.2</v>
      </c>
      <c r="L33" s="197">
        <v>3.7</v>
      </c>
      <c r="M33" s="197">
        <v>265.8</v>
      </c>
      <c r="N33" s="197">
        <v>7.3</v>
      </c>
      <c r="O33" s="197">
        <v>35.3</v>
      </c>
      <c r="P33" s="197">
        <v>230.3</v>
      </c>
      <c r="Q33" s="197">
        <v>93.9</v>
      </c>
    </row>
    <row r="34" spans="1:17" ht="11.25" customHeight="1">
      <c r="A34" s="196" t="s">
        <v>99</v>
      </c>
      <c r="B34" s="197">
        <v>0.1</v>
      </c>
      <c r="C34" s="197">
        <v>0.1</v>
      </c>
      <c r="D34" s="198" t="s">
        <v>131</v>
      </c>
      <c r="E34" s="198" t="s">
        <v>131</v>
      </c>
      <c r="F34" s="197">
        <v>1.1</v>
      </c>
      <c r="G34" s="197">
        <v>1</v>
      </c>
      <c r="H34" s="197">
        <v>5.8</v>
      </c>
      <c r="I34" s="197">
        <v>30</v>
      </c>
      <c r="J34" s="197">
        <v>127.3</v>
      </c>
      <c r="K34" s="197">
        <v>92.6</v>
      </c>
      <c r="L34" s="197">
        <v>7.9</v>
      </c>
      <c r="M34" s="197">
        <v>266</v>
      </c>
      <c r="N34" s="197">
        <v>7.9</v>
      </c>
      <c r="O34" s="197">
        <v>37.9</v>
      </c>
      <c r="P34" s="197">
        <v>227.9</v>
      </c>
      <c r="Q34" s="197">
        <v>100.5</v>
      </c>
    </row>
    <row r="35" spans="1:17" ht="11.25" customHeight="1">
      <c r="A35" s="196" t="s">
        <v>916</v>
      </c>
      <c r="B35" s="197">
        <v>0.1</v>
      </c>
      <c r="C35" s="197">
        <v>0.1</v>
      </c>
      <c r="D35" s="198" t="s">
        <v>131</v>
      </c>
      <c r="E35" s="198" t="s">
        <v>131</v>
      </c>
      <c r="F35" s="197">
        <v>1.1</v>
      </c>
      <c r="G35" s="197">
        <v>1.4</v>
      </c>
      <c r="H35" s="197">
        <v>7.6</v>
      </c>
      <c r="I35" s="197">
        <v>40.7</v>
      </c>
      <c r="J35" s="197">
        <v>126.9</v>
      </c>
      <c r="K35" s="197">
        <v>81.2</v>
      </c>
      <c r="L35" s="197">
        <v>6.3</v>
      </c>
      <c r="M35" s="197">
        <v>265.4</v>
      </c>
      <c r="N35" s="197">
        <v>10.1</v>
      </c>
      <c r="O35" s="197">
        <v>50.8</v>
      </c>
      <c r="P35" s="197">
        <v>214.4</v>
      </c>
      <c r="Q35" s="197">
        <v>87.5</v>
      </c>
    </row>
    <row r="36" spans="1:17" ht="11.25" customHeight="1">
      <c r="A36" s="196" t="s">
        <v>917</v>
      </c>
      <c r="B36" s="197">
        <v>0.1</v>
      </c>
      <c r="C36" s="197">
        <v>0.1</v>
      </c>
      <c r="D36" s="198" t="s">
        <v>131</v>
      </c>
      <c r="E36" s="198" t="s">
        <v>131</v>
      </c>
      <c r="F36" s="197">
        <v>1</v>
      </c>
      <c r="G36" s="197">
        <v>1.1</v>
      </c>
      <c r="H36" s="197">
        <v>5.9</v>
      </c>
      <c r="I36" s="197">
        <v>31</v>
      </c>
      <c r="J36" s="197">
        <v>126.9</v>
      </c>
      <c r="K36" s="197">
        <v>91.4</v>
      </c>
      <c r="L36" s="197">
        <v>7.9</v>
      </c>
      <c r="M36" s="197">
        <v>265.4</v>
      </c>
      <c r="N36" s="197">
        <v>8</v>
      </c>
      <c r="O36" s="197">
        <v>39</v>
      </c>
      <c r="P36" s="197">
        <v>226.2</v>
      </c>
      <c r="Q36" s="197">
        <v>99.3</v>
      </c>
    </row>
    <row r="37" spans="1:17" ht="11.25" customHeight="1">
      <c r="A37" s="196" t="s">
        <v>918</v>
      </c>
      <c r="B37" s="197">
        <v>0.1</v>
      </c>
      <c r="C37" s="197">
        <v>0.1</v>
      </c>
      <c r="D37" s="198" t="s">
        <v>131</v>
      </c>
      <c r="E37" s="198" t="s">
        <v>131</v>
      </c>
      <c r="F37" s="197">
        <v>1.1</v>
      </c>
      <c r="G37" s="197">
        <v>1.1</v>
      </c>
      <c r="H37" s="197">
        <v>5.7</v>
      </c>
      <c r="I37" s="197">
        <v>31.8</v>
      </c>
      <c r="J37" s="197">
        <v>129.9</v>
      </c>
      <c r="K37" s="197">
        <v>89.4</v>
      </c>
      <c r="L37" s="197">
        <v>6.2</v>
      </c>
      <c r="M37" s="197">
        <v>265.4</v>
      </c>
      <c r="N37" s="197">
        <v>7.9</v>
      </c>
      <c r="O37" s="197">
        <v>39.7</v>
      </c>
      <c r="P37" s="197">
        <v>225.5</v>
      </c>
      <c r="Q37" s="197">
        <v>95.6</v>
      </c>
    </row>
    <row r="38" spans="1:17" ht="11.25" customHeight="1">
      <c r="A38" s="196" t="s">
        <v>919</v>
      </c>
      <c r="B38" s="197">
        <v>0.1</v>
      </c>
      <c r="C38" s="197">
        <v>0.2</v>
      </c>
      <c r="D38" s="198" t="s">
        <v>131</v>
      </c>
      <c r="E38" s="198" t="s">
        <v>131</v>
      </c>
      <c r="F38" s="197">
        <v>1</v>
      </c>
      <c r="G38" s="197">
        <v>1.1</v>
      </c>
      <c r="H38" s="197">
        <v>6</v>
      </c>
      <c r="I38" s="197">
        <v>32.4</v>
      </c>
      <c r="J38" s="197">
        <v>129.2</v>
      </c>
      <c r="K38" s="197">
        <v>89.2</v>
      </c>
      <c r="L38" s="197">
        <v>6.2</v>
      </c>
      <c r="M38" s="197">
        <v>265.4</v>
      </c>
      <c r="N38" s="197">
        <v>8.1</v>
      </c>
      <c r="O38" s="197">
        <v>40.5</v>
      </c>
      <c r="P38" s="197">
        <v>224.7</v>
      </c>
      <c r="Q38" s="197">
        <v>95.5</v>
      </c>
    </row>
    <row r="39" spans="1:20" ht="11.25" customHeight="1">
      <c r="A39" s="196" t="s">
        <v>100</v>
      </c>
      <c r="B39" s="197">
        <v>0.1</v>
      </c>
      <c r="C39" s="197">
        <v>0.1</v>
      </c>
      <c r="D39" s="198" t="s">
        <v>131</v>
      </c>
      <c r="E39" s="198" t="s">
        <v>131</v>
      </c>
      <c r="F39" s="197">
        <v>1.2</v>
      </c>
      <c r="G39" s="197">
        <v>0.9</v>
      </c>
      <c r="H39" s="197">
        <v>3.8</v>
      </c>
      <c r="I39" s="197">
        <v>26.5</v>
      </c>
      <c r="J39" s="197">
        <v>137.8</v>
      </c>
      <c r="K39" s="197">
        <v>95.2</v>
      </c>
      <c r="L39" s="197">
        <v>0.3</v>
      </c>
      <c r="M39" s="197">
        <v>265.8</v>
      </c>
      <c r="N39" s="197">
        <v>5.8</v>
      </c>
      <c r="O39" s="197">
        <v>32.3</v>
      </c>
      <c r="P39" s="197">
        <v>233.3</v>
      </c>
      <c r="Q39" s="197">
        <v>95.4</v>
      </c>
      <c r="R39" s="197">
        <v>0</v>
      </c>
      <c r="S39" s="197">
        <v>0</v>
      </c>
      <c r="T39" s="197">
        <v>0.1</v>
      </c>
    </row>
    <row r="40" spans="1:17" ht="11.25" customHeight="1">
      <c r="A40" s="196" t="s">
        <v>920</v>
      </c>
      <c r="B40" s="197">
        <v>0.1</v>
      </c>
      <c r="C40" s="197">
        <v>0.1</v>
      </c>
      <c r="D40" s="198" t="s">
        <v>131</v>
      </c>
      <c r="E40" s="198" t="s">
        <v>131</v>
      </c>
      <c r="F40" s="197">
        <v>1.2</v>
      </c>
      <c r="G40" s="197">
        <v>1</v>
      </c>
      <c r="H40" s="197">
        <v>4.5</v>
      </c>
      <c r="I40" s="197">
        <v>32.9</v>
      </c>
      <c r="J40" s="197">
        <v>135.3</v>
      </c>
      <c r="K40" s="197">
        <v>89.8</v>
      </c>
      <c r="L40" s="197">
        <v>0.4</v>
      </c>
      <c r="M40" s="197">
        <v>265.3</v>
      </c>
      <c r="N40" s="197">
        <v>6.7</v>
      </c>
      <c r="O40" s="197">
        <v>39.6</v>
      </c>
      <c r="P40" s="197">
        <v>225.4</v>
      </c>
      <c r="Q40" s="197">
        <v>90.1</v>
      </c>
    </row>
    <row r="41" spans="1:19" ht="11.25" customHeight="1">
      <c r="A41" s="196" t="s">
        <v>921</v>
      </c>
      <c r="B41" s="197">
        <v>0.1</v>
      </c>
      <c r="C41" s="197">
        <v>0.1</v>
      </c>
      <c r="D41" s="198" t="s">
        <v>131</v>
      </c>
      <c r="E41" s="198" t="s">
        <v>131</v>
      </c>
      <c r="F41" s="197">
        <v>1.1</v>
      </c>
      <c r="G41" s="197">
        <v>0.8</v>
      </c>
      <c r="H41" s="197">
        <v>3.6</v>
      </c>
      <c r="I41" s="197">
        <v>25.6</v>
      </c>
      <c r="J41" s="197">
        <v>135.6</v>
      </c>
      <c r="K41" s="197">
        <v>97.9</v>
      </c>
      <c r="L41" s="197">
        <v>0.3</v>
      </c>
      <c r="M41" s="197">
        <v>265.3</v>
      </c>
      <c r="N41" s="197">
        <v>5.6</v>
      </c>
      <c r="O41" s="197">
        <v>31.2</v>
      </c>
      <c r="P41" s="197">
        <v>233.9</v>
      </c>
      <c r="Q41" s="197">
        <v>98.3</v>
      </c>
      <c r="R41" s="197">
        <v>0</v>
      </c>
      <c r="S41" s="197">
        <v>0</v>
      </c>
    </row>
    <row r="42" spans="1:17" ht="11.25" customHeight="1">
      <c r="A42" s="196" t="s">
        <v>922</v>
      </c>
      <c r="B42" s="197">
        <v>0.1</v>
      </c>
      <c r="C42" s="197">
        <v>0.1</v>
      </c>
      <c r="D42" s="198" t="s">
        <v>131</v>
      </c>
      <c r="E42" s="198" t="s">
        <v>131</v>
      </c>
      <c r="F42" s="197">
        <v>1.1</v>
      </c>
      <c r="G42" s="197">
        <v>0.9</v>
      </c>
      <c r="H42" s="197">
        <v>3.8</v>
      </c>
      <c r="I42" s="197">
        <v>27.7</v>
      </c>
      <c r="J42" s="197">
        <v>138.8</v>
      </c>
      <c r="K42" s="197">
        <v>92.5</v>
      </c>
      <c r="L42" s="197">
        <v>0.3</v>
      </c>
      <c r="M42" s="197">
        <v>265.3</v>
      </c>
      <c r="N42" s="197">
        <v>5.8</v>
      </c>
      <c r="O42" s="197">
        <v>33.5</v>
      </c>
      <c r="P42" s="197">
        <v>231.5</v>
      </c>
      <c r="Q42" s="197">
        <v>92.8</v>
      </c>
    </row>
    <row r="43" spans="1:17" ht="11.25" customHeight="1">
      <c r="A43" s="196" t="s">
        <v>923</v>
      </c>
      <c r="B43" s="197">
        <v>0.1</v>
      </c>
      <c r="C43" s="197">
        <v>0.1</v>
      </c>
      <c r="D43" s="198" t="s">
        <v>131</v>
      </c>
      <c r="E43" s="198" t="s">
        <v>131</v>
      </c>
      <c r="F43" s="197">
        <v>1.1</v>
      </c>
      <c r="G43" s="197">
        <v>0.9</v>
      </c>
      <c r="H43" s="197">
        <v>3.9</v>
      </c>
      <c r="I43" s="197">
        <v>29.2</v>
      </c>
      <c r="J43" s="197">
        <v>139.4</v>
      </c>
      <c r="K43" s="197">
        <v>90.1</v>
      </c>
      <c r="L43" s="197">
        <v>0.3</v>
      </c>
      <c r="M43" s="197">
        <v>265.3</v>
      </c>
      <c r="N43" s="197">
        <v>6</v>
      </c>
      <c r="O43" s="197">
        <v>35.2</v>
      </c>
      <c r="P43" s="197">
        <v>229.8</v>
      </c>
      <c r="Q43" s="197">
        <v>90.4</v>
      </c>
    </row>
    <row r="44" spans="1:17" ht="11.25" customHeight="1">
      <c r="A44" s="196"/>
      <c r="B44" s="205"/>
      <c r="C44" s="206"/>
      <c r="D44" s="206"/>
      <c r="E44" s="206"/>
      <c r="F44" s="206"/>
      <c r="G44" s="206"/>
      <c r="H44" s="206"/>
      <c r="I44" s="206"/>
      <c r="J44" s="206"/>
      <c r="K44" s="206"/>
      <c r="L44" s="206"/>
      <c r="M44" s="205"/>
      <c r="N44" s="205"/>
      <c r="O44" s="207"/>
      <c r="P44" s="205"/>
      <c r="Q44" s="205"/>
    </row>
    <row r="45" spans="1:17" ht="11.25" customHeight="1">
      <c r="A45" s="194" t="s">
        <v>5</v>
      </c>
      <c r="B45" s="205"/>
      <c r="C45" s="206"/>
      <c r="D45" s="206"/>
      <c r="E45" s="206"/>
      <c r="F45" s="206"/>
      <c r="G45" s="206"/>
      <c r="H45" s="206"/>
      <c r="I45" s="206"/>
      <c r="J45" s="206"/>
      <c r="K45" s="206"/>
      <c r="L45" s="206"/>
      <c r="M45" s="205"/>
      <c r="N45" s="205"/>
      <c r="O45" s="207"/>
      <c r="P45" s="205"/>
      <c r="Q45" s="205"/>
    </row>
    <row r="46" spans="1:17" ht="11.25" customHeight="1">
      <c r="A46" s="196" t="s">
        <v>96</v>
      </c>
      <c r="B46" s="197">
        <v>1.5</v>
      </c>
      <c r="C46" s="197">
        <v>0.4</v>
      </c>
      <c r="D46" s="197">
        <v>19.9</v>
      </c>
      <c r="E46" s="197">
        <v>10.8</v>
      </c>
      <c r="F46" s="198" t="s">
        <v>131</v>
      </c>
      <c r="G46" s="198" t="s">
        <v>131</v>
      </c>
      <c r="H46" s="206" t="s">
        <v>131</v>
      </c>
      <c r="I46" s="197">
        <v>40</v>
      </c>
      <c r="J46" s="197">
        <v>208.5</v>
      </c>
      <c r="K46" s="197">
        <v>261.2</v>
      </c>
      <c r="L46" s="197">
        <v>0.9</v>
      </c>
      <c r="M46" s="197">
        <v>543.3</v>
      </c>
      <c r="N46" s="197">
        <v>30.7</v>
      </c>
      <c r="O46" s="197">
        <v>70.7</v>
      </c>
      <c r="P46" s="197">
        <v>470.7</v>
      </c>
      <c r="Q46" s="197">
        <v>262.1</v>
      </c>
    </row>
    <row r="47" spans="1:18" ht="11.25" customHeight="1">
      <c r="A47" s="201" t="s">
        <v>97</v>
      </c>
      <c r="B47" s="197">
        <v>1.7</v>
      </c>
      <c r="C47" s="197">
        <v>0.4</v>
      </c>
      <c r="D47" s="197">
        <v>17.2</v>
      </c>
      <c r="E47" s="197">
        <v>4.4</v>
      </c>
      <c r="F47" s="198" t="s">
        <v>131</v>
      </c>
      <c r="G47" s="198" t="s">
        <v>131</v>
      </c>
      <c r="H47" s="197">
        <v>2.5</v>
      </c>
      <c r="I47" s="197">
        <v>59.9</v>
      </c>
      <c r="J47" s="197">
        <v>242.9</v>
      </c>
      <c r="K47" s="197">
        <v>195.3</v>
      </c>
      <c r="L47" s="197">
        <v>19</v>
      </c>
      <c r="M47" s="197">
        <v>543.3</v>
      </c>
      <c r="N47" s="197">
        <v>24.2</v>
      </c>
      <c r="O47" s="197">
        <v>84</v>
      </c>
      <c r="P47" s="197">
        <v>457.2</v>
      </c>
      <c r="Q47" s="197">
        <v>214.3</v>
      </c>
      <c r="R47" s="197">
        <v>0</v>
      </c>
    </row>
    <row r="48" spans="1:17" ht="11.25" customHeight="1">
      <c r="A48" s="202"/>
      <c r="B48" s="205"/>
      <c r="C48" s="205"/>
      <c r="D48" s="205"/>
      <c r="E48" s="205"/>
      <c r="F48" s="205"/>
      <c r="G48" s="205"/>
      <c r="H48" s="205"/>
      <c r="I48" s="205"/>
      <c r="J48" s="205"/>
      <c r="K48" s="205"/>
      <c r="L48" s="205"/>
      <c r="M48" s="205"/>
      <c r="N48" s="205"/>
      <c r="O48" s="205"/>
      <c r="P48" s="205"/>
      <c r="Q48" s="205"/>
    </row>
    <row r="49" spans="1:17" ht="11.25" customHeight="1">
      <c r="A49" s="196" t="s">
        <v>98</v>
      </c>
      <c r="B49" s="197">
        <v>0.1</v>
      </c>
      <c r="C49" s="197">
        <v>0.3</v>
      </c>
      <c r="D49" s="198" t="s">
        <v>131</v>
      </c>
      <c r="E49" s="198" t="s">
        <v>131</v>
      </c>
      <c r="F49" s="197">
        <v>3.4</v>
      </c>
      <c r="G49" s="197">
        <v>3.7</v>
      </c>
      <c r="H49" s="197">
        <v>14</v>
      </c>
      <c r="I49" s="197">
        <v>59.1</v>
      </c>
      <c r="J49" s="197">
        <v>265.7</v>
      </c>
      <c r="K49" s="197">
        <v>192.5</v>
      </c>
      <c r="L49" s="197">
        <v>4.5</v>
      </c>
      <c r="M49" s="197">
        <v>543.4</v>
      </c>
      <c r="N49" s="197">
        <v>21.2</v>
      </c>
      <c r="O49" s="197">
        <v>80.3</v>
      </c>
      <c r="P49" s="197">
        <v>462.7</v>
      </c>
      <c r="Q49" s="197">
        <v>197</v>
      </c>
    </row>
    <row r="50" spans="1:17" ht="11.25" customHeight="1">
      <c r="A50" s="196" t="s">
        <v>915</v>
      </c>
      <c r="B50" s="197">
        <v>0.1</v>
      </c>
      <c r="C50" s="197">
        <v>0.3</v>
      </c>
      <c r="D50" s="198" t="s">
        <v>131</v>
      </c>
      <c r="E50" s="198" t="s">
        <v>131</v>
      </c>
      <c r="F50" s="197">
        <v>3.3</v>
      </c>
      <c r="G50" s="197">
        <v>3.6</v>
      </c>
      <c r="H50" s="197">
        <v>12.9</v>
      </c>
      <c r="I50" s="197">
        <v>64.5</v>
      </c>
      <c r="J50" s="197">
        <v>269.8</v>
      </c>
      <c r="K50" s="197">
        <v>184.9</v>
      </c>
      <c r="L50" s="197">
        <v>3.6</v>
      </c>
      <c r="M50" s="197">
        <v>542.9</v>
      </c>
      <c r="N50" s="197">
        <v>19.8</v>
      </c>
      <c r="O50" s="197">
        <v>84.3</v>
      </c>
      <c r="P50" s="197">
        <v>458.2</v>
      </c>
      <c r="Q50" s="197">
        <v>188.4</v>
      </c>
    </row>
    <row r="51" spans="1:17" ht="11.25" customHeight="1">
      <c r="A51" s="196" t="s">
        <v>134</v>
      </c>
      <c r="B51" s="197">
        <v>0.1</v>
      </c>
      <c r="C51" s="197">
        <v>0.3</v>
      </c>
      <c r="D51" s="198" t="s">
        <v>131</v>
      </c>
      <c r="E51" s="198" t="s">
        <v>131</v>
      </c>
      <c r="F51" s="197">
        <v>3.3</v>
      </c>
      <c r="G51" s="197">
        <v>3.8</v>
      </c>
      <c r="H51" s="197">
        <v>16.1</v>
      </c>
      <c r="I51" s="197">
        <v>50.5</v>
      </c>
      <c r="J51" s="197">
        <v>218</v>
      </c>
      <c r="K51" s="197">
        <v>242</v>
      </c>
      <c r="L51" s="197">
        <v>9</v>
      </c>
      <c r="M51" s="197">
        <v>543.2</v>
      </c>
      <c r="N51" s="197">
        <v>23.2</v>
      </c>
      <c r="O51" s="197">
        <v>73.7</v>
      </c>
      <c r="P51" s="197">
        <v>469</v>
      </c>
      <c r="Q51" s="197">
        <v>251</v>
      </c>
    </row>
    <row r="52" spans="1:17" ht="11.25" customHeight="1">
      <c r="A52" s="203" t="s">
        <v>135</v>
      </c>
      <c r="B52" s="197">
        <v>0.1</v>
      </c>
      <c r="C52" s="197">
        <v>0.3</v>
      </c>
      <c r="D52" s="198" t="s">
        <v>131</v>
      </c>
      <c r="E52" s="198" t="s">
        <v>131</v>
      </c>
      <c r="F52" s="197">
        <v>3.6</v>
      </c>
      <c r="G52" s="197">
        <v>4.5</v>
      </c>
      <c r="H52" s="197">
        <v>15.1</v>
      </c>
      <c r="I52" s="197">
        <v>78.5</v>
      </c>
      <c r="J52" s="197">
        <v>287.1</v>
      </c>
      <c r="K52" s="197">
        <v>148.4</v>
      </c>
      <c r="L52" s="197">
        <v>5.6</v>
      </c>
      <c r="M52" s="197">
        <v>543.2</v>
      </c>
      <c r="N52" s="197">
        <v>23.2</v>
      </c>
      <c r="O52" s="197">
        <v>101.7</v>
      </c>
      <c r="P52" s="197">
        <v>441</v>
      </c>
      <c r="Q52" s="197">
        <v>154</v>
      </c>
    </row>
    <row r="53" spans="1:17" ht="11.25" customHeight="1">
      <c r="A53" s="196" t="s">
        <v>99</v>
      </c>
      <c r="B53" s="197">
        <v>0.2</v>
      </c>
      <c r="C53" s="197">
        <v>0.3</v>
      </c>
      <c r="D53" s="198" t="s">
        <v>131</v>
      </c>
      <c r="E53" s="198" t="s">
        <v>131</v>
      </c>
      <c r="F53" s="197">
        <v>2.9</v>
      </c>
      <c r="G53" s="197">
        <v>2.9</v>
      </c>
      <c r="H53" s="197">
        <v>13.7</v>
      </c>
      <c r="I53" s="197">
        <v>60.4</v>
      </c>
      <c r="J53" s="197">
        <v>246</v>
      </c>
      <c r="K53" s="197">
        <v>196.2</v>
      </c>
      <c r="L53" s="197">
        <v>20.8</v>
      </c>
      <c r="M53" s="197">
        <v>543.5</v>
      </c>
      <c r="N53" s="197">
        <v>19.6</v>
      </c>
      <c r="O53" s="197">
        <v>80</v>
      </c>
      <c r="P53" s="197">
        <v>463.1</v>
      </c>
      <c r="Q53" s="197">
        <v>217</v>
      </c>
    </row>
    <row r="54" spans="1:17" ht="11.25" customHeight="1">
      <c r="A54" s="196" t="s">
        <v>916</v>
      </c>
      <c r="B54" s="197">
        <v>0.2</v>
      </c>
      <c r="C54" s="197">
        <v>0.3</v>
      </c>
      <c r="D54" s="198" t="s">
        <v>131</v>
      </c>
      <c r="E54" s="198" t="s">
        <v>131</v>
      </c>
      <c r="F54" s="197">
        <v>3.2</v>
      </c>
      <c r="G54" s="197">
        <v>3.8</v>
      </c>
      <c r="H54" s="197">
        <v>17.6</v>
      </c>
      <c r="I54" s="197">
        <v>80.7</v>
      </c>
      <c r="J54" s="197">
        <v>246.4</v>
      </c>
      <c r="K54" s="197">
        <v>173.5</v>
      </c>
      <c r="L54" s="197">
        <v>16.9</v>
      </c>
      <c r="M54" s="197">
        <v>542.4</v>
      </c>
      <c r="N54" s="197">
        <v>24.5</v>
      </c>
      <c r="O54" s="197">
        <v>105.1</v>
      </c>
      <c r="P54" s="197">
        <v>436.8</v>
      </c>
      <c r="Q54" s="197">
        <v>190.4</v>
      </c>
    </row>
    <row r="55" spans="1:17" ht="11.25" customHeight="1">
      <c r="A55" s="196" t="s">
        <v>917</v>
      </c>
      <c r="B55" s="197">
        <v>0.2</v>
      </c>
      <c r="C55" s="197">
        <v>0.3</v>
      </c>
      <c r="D55" s="198" t="s">
        <v>131</v>
      </c>
      <c r="E55" s="198" t="s">
        <v>131</v>
      </c>
      <c r="F55" s="197">
        <v>2.9</v>
      </c>
      <c r="G55" s="197">
        <v>3</v>
      </c>
      <c r="H55" s="197">
        <v>14.1</v>
      </c>
      <c r="I55" s="197">
        <v>62.1</v>
      </c>
      <c r="J55" s="197">
        <v>245.2</v>
      </c>
      <c r="K55" s="197">
        <v>194.2</v>
      </c>
      <c r="L55" s="197">
        <v>20.6</v>
      </c>
      <c r="M55" s="197">
        <v>542.4</v>
      </c>
      <c r="N55" s="197">
        <v>19.9</v>
      </c>
      <c r="O55" s="197">
        <v>82</v>
      </c>
      <c r="P55" s="197">
        <v>460</v>
      </c>
      <c r="Q55" s="197">
        <v>214.8</v>
      </c>
    </row>
    <row r="56" spans="1:17" ht="11.25" customHeight="1">
      <c r="A56" s="196" t="s">
        <v>918</v>
      </c>
      <c r="B56" s="197">
        <v>0.2</v>
      </c>
      <c r="C56" s="197">
        <v>0.3</v>
      </c>
      <c r="D56" s="198" t="s">
        <v>131</v>
      </c>
      <c r="E56" s="198" t="s">
        <v>131</v>
      </c>
      <c r="F56" s="197">
        <v>3.1</v>
      </c>
      <c r="G56" s="197">
        <v>3.1</v>
      </c>
      <c r="H56" s="197">
        <v>13.7</v>
      </c>
      <c r="I56" s="197">
        <v>65.2</v>
      </c>
      <c r="J56" s="197">
        <v>252.7</v>
      </c>
      <c r="K56" s="197">
        <v>188.2</v>
      </c>
      <c r="L56" s="197">
        <v>16</v>
      </c>
      <c r="M56" s="197">
        <v>542.4</v>
      </c>
      <c r="N56" s="197">
        <v>19.9</v>
      </c>
      <c r="O56" s="197">
        <v>85.1</v>
      </c>
      <c r="P56" s="197">
        <v>456.9</v>
      </c>
      <c r="Q56" s="197">
        <v>204.2</v>
      </c>
    </row>
    <row r="57" spans="1:17" ht="11.25" customHeight="1">
      <c r="A57" s="196" t="s">
        <v>919</v>
      </c>
      <c r="B57" s="197">
        <v>0.2</v>
      </c>
      <c r="C57" s="197">
        <v>0.4</v>
      </c>
      <c r="D57" s="198" t="s">
        <v>131</v>
      </c>
      <c r="E57" s="198" t="s">
        <v>131</v>
      </c>
      <c r="F57" s="197">
        <v>3</v>
      </c>
      <c r="G57" s="197">
        <v>3.1</v>
      </c>
      <c r="H57" s="197">
        <v>14.2</v>
      </c>
      <c r="I57" s="197">
        <v>65.5</v>
      </c>
      <c r="J57" s="197">
        <v>250.8</v>
      </c>
      <c r="K57" s="197">
        <v>188.9</v>
      </c>
      <c r="L57" s="197">
        <v>16.4</v>
      </c>
      <c r="M57" s="197">
        <v>542.4</v>
      </c>
      <c r="N57" s="197">
        <v>20.2</v>
      </c>
      <c r="O57" s="197">
        <v>85.8</v>
      </c>
      <c r="P57" s="197">
        <v>456.1</v>
      </c>
      <c r="Q57" s="197">
        <v>205.2</v>
      </c>
    </row>
    <row r="58" spans="1:17" ht="11.25" customHeight="1">
      <c r="A58" s="196" t="s">
        <v>100</v>
      </c>
      <c r="B58" s="197">
        <v>0.2</v>
      </c>
      <c r="C58" s="197">
        <v>0.3</v>
      </c>
      <c r="D58" s="198" t="s">
        <v>131</v>
      </c>
      <c r="E58" s="198" t="s">
        <v>131</v>
      </c>
      <c r="F58" s="197">
        <v>3.3</v>
      </c>
      <c r="G58" s="197">
        <v>2.5</v>
      </c>
      <c r="H58" s="197">
        <v>9.5</v>
      </c>
      <c r="I58" s="197">
        <v>58</v>
      </c>
      <c r="J58" s="197">
        <v>272.7</v>
      </c>
      <c r="K58" s="197">
        <v>196</v>
      </c>
      <c r="L58" s="197">
        <v>0.7</v>
      </c>
      <c r="M58" s="197">
        <v>543.3</v>
      </c>
      <c r="N58" s="197">
        <v>15.3</v>
      </c>
      <c r="O58" s="197">
        <v>73.4</v>
      </c>
      <c r="P58" s="197">
        <v>469.4</v>
      </c>
      <c r="Q58" s="197">
        <v>196.7</v>
      </c>
    </row>
    <row r="59" spans="1:17" ht="11.25" customHeight="1">
      <c r="A59" s="196" t="s">
        <v>920</v>
      </c>
      <c r="B59" s="197">
        <v>0.2</v>
      </c>
      <c r="C59" s="197">
        <v>0.3</v>
      </c>
      <c r="D59" s="198" t="s">
        <v>131</v>
      </c>
      <c r="E59" s="198" t="s">
        <v>131</v>
      </c>
      <c r="F59" s="197">
        <v>3.3</v>
      </c>
      <c r="G59" s="197">
        <v>2.8</v>
      </c>
      <c r="H59" s="197">
        <v>11.3</v>
      </c>
      <c r="I59" s="197">
        <v>71.2</v>
      </c>
      <c r="J59" s="197">
        <v>267.1</v>
      </c>
      <c r="K59" s="197">
        <v>185.1</v>
      </c>
      <c r="L59" s="197">
        <v>0.9</v>
      </c>
      <c r="M59" s="197">
        <v>542.2</v>
      </c>
      <c r="N59" s="197">
        <v>17.4</v>
      </c>
      <c r="O59" s="197">
        <v>88.6</v>
      </c>
      <c r="P59" s="197">
        <v>453.1</v>
      </c>
      <c r="Q59" s="197">
        <v>186</v>
      </c>
    </row>
    <row r="60" spans="1:17" ht="11.25" customHeight="1">
      <c r="A60" s="196" t="s">
        <v>921</v>
      </c>
      <c r="B60" s="197">
        <v>0.2</v>
      </c>
      <c r="C60" s="197">
        <v>0.3</v>
      </c>
      <c r="D60" s="198" t="s">
        <v>131</v>
      </c>
      <c r="E60" s="198" t="s">
        <v>131</v>
      </c>
      <c r="F60" s="197">
        <v>3.3</v>
      </c>
      <c r="G60" s="197">
        <v>2.3</v>
      </c>
      <c r="H60" s="197">
        <v>9.3</v>
      </c>
      <c r="I60" s="197">
        <v>57</v>
      </c>
      <c r="J60" s="197">
        <v>270.1</v>
      </c>
      <c r="K60" s="197">
        <v>198.9</v>
      </c>
      <c r="L60" s="197">
        <v>0.9</v>
      </c>
      <c r="M60" s="197">
        <v>542.2</v>
      </c>
      <c r="N60" s="197">
        <v>14.9</v>
      </c>
      <c r="O60" s="197">
        <v>71.9</v>
      </c>
      <c r="P60" s="197">
        <v>469.8</v>
      </c>
      <c r="Q60" s="197">
        <v>199.7</v>
      </c>
    </row>
    <row r="61" spans="1:17" ht="11.25" customHeight="1">
      <c r="A61" s="196" t="s">
        <v>922</v>
      </c>
      <c r="B61" s="197">
        <v>0.2</v>
      </c>
      <c r="C61" s="197">
        <v>0.3</v>
      </c>
      <c r="D61" s="198" t="s">
        <v>131</v>
      </c>
      <c r="E61" s="198" t="s">
        <v>131</v>
      </c>
      <c r="F61" s="197">
        <v>3.3</v>
      </c>
      <c r="G61" s="197">
        <v>2.4</v>
      </c>
      <c r="H61" s="197">
        <v>9.6</v>
      </c>
      <c r="I61" s="197">
        <v>60.2</v>
      </c>
      <c r="J61" s="197">
        <v>274</v>
      </c>
      <c r="K61" s="197">
        <v>191.4</v>
      </c>
      <c r="L61" s="197">
        <v>0.7</v>
      </c>
      <c r="M61" s="197">
        <v>542.2</v>
      </c>
      <c r="N61" s="197">
        <v>15.4</v>
      </c>
      <c r="O61" s="197">
        <v>75.6</v>
      </c>
      <c r="P61" s="197">
        <v>466.1</v>
      </c>
      <c r="Q61" s="197">
        <v>192.1</v>
      </c>
    </row>
    <row r="62" spans="1:17" ht="11.25" customHeight="1">
      <c r="A62" s="196" t="s">
        <v>923</v>
      </c>
      <c r="B62" s="197">
        <v>0.2</v>
      </c>
      <c r="C62" s="197">
        <v>0.3</v>
      </c>
      <c r="D62" s="198" t="s">
        <v>131</v>
      </c>
      <c r="E62" s="198" t="s">
        <v>131</v>
      </c>
      <c r="F62" s="197">
        <v>3.3</v>
      </c>
      <c r="G62" s="197">
        <v>2.6</v>
      </c>
      <c r="H62" s="197">
        <v>9.9</v>
      </c>
      <c r="I62" s="197">
        <v>62.4</v>
      </c>
      <c r="J62" s="197">
        <v>274.5</v>
      </c>
      <c r="K62" s="197">
        <v>188.3</v>
      </c>
      <c r="L62" s="197">
        <v>0.7</v>
      </c>
      <c r="M62" s="197">
        <v>542.2</v>
      </c>
      <c r="N62" s="197">
        <v>15.8</v>
      </c>
      <c r="O62" s="197">
        <v>78.2</v>
      </c>
      <c r="P62" s="197">
        <v>463.5</v>
      </c>
      <c r="Q62" s="197">
        <v>189</v>
      </c>
    </row>
    <row r="63" spans="1:17" ht="11.25" customHeight="1">
      <c r="A63" s="196"/>
      <c r="B63" s="205"/>
      <c r="C63" s="206"/>
      <c r="D63" s="206"/>
      <c r="E63" s="206"/>
      <c r="F63" s="206"/>
      <c r="G63" s="206"/>
      <c r="H63" s="206"/>
      <c r="I63" s="206"/>
      <c r="J63" s="206"/>
      <c r="K63" s="206"/>
      <c r="L63" s="206"/>
      <c r="M63" s="205"/>
      <c r="N63" s="205"/>
      <c r="O63" s="207"/>
      <c r="P63" s="205"/>
      <c r="Q63" s="205"/>
    </row>
    <row r="64" spans="1:17" ht="11.25" customHeight="1">
      <c r="A64" s="208"/>
      <c r="B64" s="209"/>
      <c r="C64" s="209"/>
      <c r="D64" s="210"/>
      <c r="E64" s="210"/>
      <c r="F64" s="209"/>
      <c r="G64" s="209"/>
      <c r="H64" s="209"/>
      <c r="I64" s="211"/>
      <c r="J64" s="212"/>
      <c r="K64" s="212"/>
      <c r="L64" s="213"/>
      <c r="M64" s="214"/>
      <c r="N64" s="215"/>
      <c r="P64" s="215"/>
      <c r="Q64" s="215"/>
    </row>
    <row r="65" spans="1:17" ht="11.25" customHeight="1">
      <c r="A65" s="216"/>
      <c r="B65" s="262" t="s">
        <v>897</v>
      </c>
      <c r="C65" s="262"/>
      <c r="D65" s="262"/>
      <c r="E65" s="262"/>
      <c r="F65" s="262"/>
      <c r="G65" s="262"/>
      <c r="H65" s="262"/>
      <c r="I65" s="262"/>
      <c r="J65" s="215"/>
      <c r="K65" s="215"/>
      <c r="L65" s="215"/>
      <c r="M65" s="215"/>
      <c r="N65" s="217"/>
      <c r="P65" s="217"/>
      <c r="Q65" s="217"/>
    </row>
    <row r="66" spans="1:17" s="184" customFormat="1" ht="22.5">
      <c r="A66" s="189"/>
      <c r="B66" s="190" t="s">
        <v>71</v>
      </c>
      <c r="C66" s="190" t="s">
        <v>130</v>
      </c>
      <c r="D66" s="190" t="s">
        <v>72</v>
      </c>
      <c r="E66" s="190" t="s">
        <v>117</v>
      </c>
      <c r="F66" s="173" t="s">
        <v>95</v>
      </c>
      <c r="G66" s="173" t="s">
        <v>119</v>
      </c>
      <c r="H66" s="190">
        <v>2</v>
      </c>
      <c r="I66" s="191">
        <v>3</v>
      </c>
      <c r="J66" s="191">
        <v>4</v>
      </c>
      <c r="K66" s="191">
        <v>5</v>
      </c>
      <c r="L66" s="173">
        <v>6</v>
      </c>
      <c r="M66" s="192" t="s">
        <v>106</v>
      </c>
      <c r="N66" s="193" t="s">
        <v>101</v>
      </c>
      <c r="O66" s="193" t="s">
        <v>123</v>
      </c>
      <c r="P66" s="193" t="s">
        <v>102</v>
      </c>
      <c r="Q66" s="193" t="s">
        <v>898</v>
      </c>
    </row>
    <row r="67" spans="1:17" ht="12.75">
      <c r="A67" s="182" t="s">
        <v>3</v>
      </c>
      <c r="B67" s="218"/>
      <c r="C67" s="218"/>
      <c r="D67" s="218"/>
      <c r="E67" s="218"/>
      <c r="F67" s="218"/>
      <c r="G67" s="218"/>
      <c r="H67" s="218"/>
      <c r="I67" s="195"/>
      <c r="J67" s="219"/>
      <c r="K67" s="219"/>
      <c r="M67" s="185"/>
      <c r="N67" s="220"/>
      <c r="P67" s="220"/>
      <c r="Q67" s="220"/>
    </row>
    <row r="68" spans="1:17" ht="12.75">
      <c r="A68" s="196" t="s">
        <v>96</v>
      </c>
      <c r="B68" s="221">
        <v>0</v>
      </c>
      <c r="C68" s="221">
        <v>0</v>
      </c>
      <c r="D68" s="221">
        <v>5</v>
      </c>
      <c r="E68" s="221">
        <v>3</v>
      </c>
      <c r="F68" s="222" t="s">
        <v>131</v>
      </c>
      <c r="G68" s="222" t="s">
        <v>131</v>
      </c>
      <c r="H68" s="222" t="s">
        <v>131</v>
      </c>
      <c r="I68" s="221">
        <v>9</v>
      </c>
      <c r="J68" s="221">
        <v>41</v>
      </c>
      <c r="K68" s="221">
        <v>43</v>
      </c>
      <c r="L68" s="221">
        <v>0</v>
      </c>
      <c r="M68" s="221">
        <v>100</v>
      </c>
      <c r="N68" s="221">
        <v>7</v>
      </c>
      <c r="O68" s="221">
        <v>16</v>
      </c>
      <c r="P68" s="221">
        <v>84</v>
      </c>
      <c r="Q68" s="221">
        <v>43</v>
      </c>
    </row>
    <row r="69" spans="1:17" ht="12.75">
      <c r="A69" s="201" t="s">
        <v>97</v>
      </c>
      <c r="B69" s="221">
        <v>0</v>
      </c>
      <c r="C69" s="221">
        <v>0</v>
      </c>
      <c r="D69" s="221">
        <v>4</v>
      </c>
      <c r="E69" s="221">
        <v>1</v>
      </c>
      <c r="F69" s="222" t="s">
        <v>131</v>
      </c>
      <c r="G69" s="222" t="s">
        <v>131</v>
      </c>
      <c r="H69" s="221">
        <v>0</v>
      </c>
      <c r="I69" s="221">
        <v>10</v>
      </c>
      <c r="J69" s="221">
        <v>42</v>
      </c>
      <c r="K69" s="221">
        <v>38</v>
      </c>
      <c r="L69" s="221">
        <v>4</v>
      </c>
      <c r="M69" s="221">
        <v>100</v>
      </c>
      <c r="N69" s="221">
        <v>5</v>
      </c>
      <c r="O69" s="221">
        <v>15</v>
      </c>
      <c r="P69" s="221">
        <v>84</v>
      </c>
      <c r="Q69" s="221">
        <v>42</v>
      </c>
    </row>
    <row r="70" spans="1:17" ht="12.75">
      <c r="A70" s="202"/>
      <c r="B70" s="222"/>
      <c r="C70" s="222"/>
      <c r="D70" s="222"/>
      <c r="E70" s="222"/>
      <c r="F70" s="222"/>
      <c r="G70" s="222"/>
      <c r="H70" s="222"/>
      <c r="I70" s="222"/>
      <c r="J70" s="222"/>
      <c r="K70" s="222"/>
      <c r="L70" s="222"/>
      <c r="M70" s="222"/>
      <c r="N70" s="222"/>
      <c r="O70" s="222"/>
      <c r="P70" s="222"/>
      <c r="Q70" s="222"/>
    </row>
    <row r="71" spans="1:17" ht="12.75">
      <c r="A71" s="196" t="s">
        <v>98</v>
      </c>
      <c r="B71" s="221">
        <v>0</v>
      </c>
      <c r="C71" s="221">
        <v>0</v>
      </c>
      <c r="D71" s="198" t="s">
        <v>131</v>
      </c>
      <c r="E71" s="198" t="s">
        <v>131</v>
      </c>
      <c r="F71" s="221">
        <v>1</v>
      </c>
      <c r="G71" s="221">
        <v>1</v>
      </c>
      <c r="H71" s="221">
        <v>3</v>
      </c>
      <c r="I71" s="221">
        <v>13</v>
      </c>
      <c r="J71" s="221">
        <v>51</v>
      </c>
      <c r="K71" s="221">
        <v>29</v>
      </c>
      <c r="L71" s="221">
        <v>1</v>
      </c>
      <c r="M71" s="221">
        <v>100</v>
      </c>
      <c r="N71" s="221">
        <v>5</v>
      </c>
      <c r="O71" s="221">
        <v>19</v>
      </c>
      <c r="P71" s="221">
        <v>81</v>
      </c>
      <c r="Q71" s="221">
        <v>30</v>
      </c>
    </row>
    <row r="72" spans="1:17" ht="12.75">
      <c r="A72" s="196" t="s">
        <v>915</v>
      </c>
      <c r="B72" s="221">
        <v>0</v>
      </c>
      <c r="C72" s="221">
        <v>0</v>
      </c>
      <c r="D72" s="198" t="s">
        <v>131</v>
      </c>
      <c r="E72" s="198" t="s">
        <v>131</v>
      </c>
      <c r="F72" s="221">
        <v>1</v>
      </c>
      <c r="G72" s="221">
        <v>1</v>
      </c>
      <c r="H72" s="221">
        <v>3</v>
      </c>
      <c r="I72" s="221">
        <v>14</v>
      </c>
      <c r="J72" s="221">
        <v>51</v>
      </c>
      <c r="K72" s="221">
        <v>29</v>
      </c>
      <c r="L72" s="221">
        <v>1</v>
      </c>
      <c r="M72" s="221">
        <v>100</v>
      </c>
      <c r="N72" s="221">
        <v>5</v>
      </c>
      <c r="O72" s="221">
        <v>19</v>
      </c>
      <c r="P72" s="221">
        <v>81</v>
      </c>
      <c r="Q72" s="221">
        <v>30</v>
      </c>
    </row>
    <row r="73" spans="1:17" ht="12.75">
      <c r="A73" s="196" t="s">
        <v>134</v>
      </c>
      <c r="B73" s="221">
        <v>0</v>
      </c>
      <c r="C73" s="221">
        <v>0</v>
      </c>
      <c r="D73" s="198" t="s">
        <v>131</v>
      </c>
      <c r="E73" s="198" t="s">
        <v>131</v>
      </c>
      <c r="F73" s="221">
        <v>1</v>
      </c>
      <c r="G73" s="221">
        <v>1</v>
      </c>
      <c r="H73" s="221">
        <v>4</v>
      </c>
      <c r="I73" s="221">
        <v>11</v>
      </c>
      <c r="J73" s="221">
        <v>43</v>
      </c>
      <c r="K73" s="221">
        <v>39</v>
      </c>
      <c r="L73" s="221">
        <v>1</v>
      </c>
      <c r="M73" s="221">
        <v>100</v>
      </c>
      <c r="N73" s="221">
        <v>6</v>
      </c>
      <c r="O73" s="221">
        <v>17</v>
      </c>
      <c r="P73" s="221">
        <v>83</v>
      </c>
      <c r="Q73" s="221">
        <v>40</v>
      </c>
    </row>
    <row r="74" spans="1:17" ht="12.75">
      <c r="A74" s="203" t="s">
        <v>135</v>
      </c>
      <c r="B74" s="221">
        <v>0</v>
      </c>
      <c r="C74" s="221">
        <v>0</v>
      </c>
      <c r="D74" s="198" t="s">
        <v>131</v>
      </c>
      <c r="E74" s="198" t="s">
        <v>131</v>
      </c>
      <c r="F74" s="221">
        <v>1</v>
      </c>
      <c r="G74" s="221">
        <v>1</v>
      </c>
      <c r="H74" s="221">
        <v>4</v>
      </c>
      <c r="I74" s="221">
        <v>18</v>
      </c>
      <c r="J74" s="221">
        <v>54</v>
      </c>
      <c r="K74" s="221">
        <v>21</v>
      </c>
      <c r="L74" s="221">
        <v>1</v>
      </c>
      <c r="M74" s="221">
        <v>100</v>
      </c>
      <c r="N74" s="221">
        <v>6</v>
      </c>
      <c r="O74" s="221">
        <v>24</v>
      </c>
      <c r="P74" s="221">
        <v>76</v>
      </c>
      <c r="Q74" s="221">
        <v>22</v>
      </c>
    </row>
    <row r="75" spans="1:19" ht="11.25">
      <c r="A75" s="196" t="s">
        <v>99</v>
      </c>
      <c r="B75" s="221">
        <v>0</v>
      </c>
      <c r="C75" s="221">
        <v>0</v>
      </c>
      <c r="D75" s="198" t="s">
        <v>131</v>
      </c>
      <c r="E75" s="198" t="s">
        <v>131</v>
      </c>
      <c r="F75" s="221">
        <v>1</v>
      </c>
      <c r="G75" s="221">
        <v>1</v>
      </c>
      <c r="H75" s="221">
        <v>3</v>
      </c>
      <c r="I75" s="221">
        <v>11</v>
      </c>
      <c r="J75" s="221">
        <v>43</v>
      </c>
      <c r="K75" s="221">
        <v>37</v>
      </c>
      <c r="L75" s="221">
        <v>5</v>
      </c>
      <c r="M75" s="221">
        <v>100</v>
      </c>
      <c r="N75" s="221">
        <v>4</v>
      </c>
      <c r="O75" s="221">
        <v>15</v>
      </c>
      <c r="P75" s="221">
        <v>85</v>
      </c>
      <c r="Q75" s="221">
        <v>42</v>
      </c>
      <c r="R75" s="221">
        <v>5</v>
      </c>
      <c r="S75" s="221">
        <v>0</v>
      </c>
    </row>
    <row r="76" spans="1:17" ht="12.75">
      <c r="A76" s="196" t="s">
        <v>916</v>
      </c>
      <c r="B76" s="221">
        <v>0</v>
      </c>
      <c r="C76" s="221">
        <v>0</v>
      </c>
      <c r="D76" s="198" t="s">
        <v>131</v>
      </c>
      <c r="E76" s="198" t="s">
        <v>131</v>
      </c>
      <c r="F76" s="221">
        <v>1</v>
      </c>
      <c r="G76" s="221">
        <v>1</v>
      </c>
      <c r="H76" s="221">
        <v>4</v>
      </c>
      <c r="I76" s="221">
        <v>14</v>
      </c>
      <c r="J76" s="221">
        <v>43</v>
      </c>
      <c r="K76" s="221">
        <v>33</v>
      </c>
      <c r="L76" s="221">
        <v>4</v>
      </c>
      <c r="M76" s="221">
        <v>100</v>
      </c>
      <c r="N76" s="221">
        <v>5</v>
      </c>
      <c r="O76" s="221">
        <v>20</v>
      </c>
      <c r="P76" s="221">
        <v>80</v>
      </c>
      <c r="Q76" s="221">
        <v>37</v>
      </c>
    </row>
    <row r="77" spans="1:17" ht="12.75">
      <c r="A77" s="196" t="s">
        <v>917</v>
      </c>
      <c r="B77" s="221">
        <v>0</v>
      </c>
      <c r="C77" s="221">
        <v>0</v>
      </c>
      <c r="D77" s="198" t="s">
        <v>131</v>
      </c>
      <c r="E77" s="198" t="s">
        <v>131</v>
      </c>
      <c r="F77" s="221">
        <v>1</v>
      </c>
      <c r="G77" s="221">
        <v>1</v>
      </c>
      <c r="H77" s="221">
        <v>3</v>
      </c>
      <c r="I77" s="221">
        <v>11</v>
      </c>
      <c r="J77" s="221">
        <v>43</v>
      </c>
      <c r="K77" s="221">
        <v>37</v>
      </c>
      <c r="L77" s="221">
        <v>5</v>
      </c>
      <c r="M77" s="221">
        <v>100</v>
      </c>
      <c r="N77" s="221">
        <v>4</v>
      </c>
      <c r="O77" s="221">
        <v>16</v>
      </c>
      <c r="P77" s="221">
        <v>84</v>
      </c>
      <c r="Q77" s="221">
        <v>42</v>
      </c>
    </row>
    <row r="78" spans="1:17" ht="12.75">
      <c r="A78" s="196" t="s">
        <v>918</v>
      </c>
      <c r="B78" s="221">
        <v>0</v>
      </c>
      <c r="C78" s="221">
        <v>0</v>
      </c>
      <c r="D78" s="198" t="s">
        <v>131</v>
      </c>
      <c r="E78" s="198" t="s">
        <v>131</v>
      </c>
      <c r="F78" s="221">
        <v>1</v>
      </c>
      <c r="G78" s="221">
        <v>1</v>
      </c>
      <c r="H78" s="221">
        <v>3</v>
      </c>
      <c r="I78" s="221">
        <v>12</v>
      </c>
      <c r="J78" s="221">
        <v>44</v>
      </c>
      <c r="K78" s="221">
        <v>36</v>
      </c>
      <c r="L78" s="221">
        <v>4</v>
      </c>
      <c r="M78" s="221">
        <v>100</v>
      </c>
      <c r="N78" s="221">
        <v>4</v>
      </c>
      <c r="O78" s="221">
        <v>16</v>
      </c>
      <c r="P78" s="221">
        <v>84</v>
      </c>
      <c r="Q78" s="221">
        <v>39</v>
      </c>
    </row>
    <row r="79" spans="1:17" ht="12.75">
      <c r="A79" s="196" t="s">
        <v>919</v>
      </c>
      <c r="B79" s="221">
        <v>0</v>
      </c>
      <c r="C79" s="221">
        <v>0</v>
      </c>
      <c r="D79" s="198" t="s">
        <v>131</v>
      </c>
      <c r="E79" s="198" t="s">
        <v>131</v>
      </c>
      <c r="F79" s="221">
        <v>1</v>
      </c>
      <c r="G79" s="221">
        <v>1</v>
      </c>
      <c r="H79" s="221">
        <v>3</v>
      </c>
      <c r="I79" s="221">
        <v>12</v>
      </c>
      <c r="J79" s="221">
        <v>44</v>
      </c>
      <c r="K79" s="221">
        <v>36</v>
      </c>
      <c r="L79" s="221">
        <v>4</v>
      </c>
      <c r="M79" s="221">
        <v>100</v>
      </c>
      <c r="N79" s="221">
        <v>4</v>
      </c>
      <c r="O79" s="221">
        <v>16</v>
      </c>
      <c r="P79" s="221">
        <v>84</v>
      </c>
      <c r="Q79" s="221">
        <v>40</v>
      </c>
    </row>
    <row r="80" spans="1:17" ht="12.75">
      <c r="A80" s="196" t="s">
        <v>100</v>
      </c>
      <c r="B80" s="221">
        <v>0</v>
      </c>
      <c r="C80" s="221">
        <v>0</v>
      </c>
      <c r="D80" s="198" t="s">
        <v>131</v>
      </c>
      <c r="E80" s="198" t="s">
        <v>131</v>
      </c>
      <c r="F80" s="221">
        <v>1</v>
      </c>
      <c r="G80" s="221">
        <v>1</v>
      </c>
      <c r="H80" s="221">
        <v>2</v>
      </c>
      <c r="I80" s="221">
        <v>11</v>
      </c>
      <c r="J80" s="221">
        <v>49</v>
      </c>
      <c r="K80" s="221">
        <v>36</v>
      </c>
      <c r="L80" s="221">
        <v>0</v>
      </c>
      <c r="M80" s="221">
        <v>100</v>
      </c>
      <c r="N80" s="221">
        <v>3</v>
      </c>
      <c r="O80" s="221">
        <v>15</v>
      </c>
      <c r="P80" s="221">
        <v>85</v>
      </c>
      <c r="Q80" s="221">
        <v>36</v>
      </c>
    </row>
    <row r="81" spans="1:17" ht="12.75">
      <c r="A81" s="196" t="s">
        <v>920</v>
      </c>
      <c r="B81" s="221">
        <v>0</v>
      </c>
      <c r="C81" s="221">
        <v>0</v>
      </c>
      <c r="D81" s="198" t="s">
        <v>131</v>
      </c>
      <c r="E81" s="198" t="s">
        <v>131</v>
      </c>
      <c r="F81" s="221">
        <v>1</v>
      </c>
      <c r="G81" s="221">
        <v>1</v>
      </c>
      <c r="H81" s="221">
        <v>2</v>
      </c>
      <c r="I81" s="221">
        <v>14</v>
      </c>
      <c r="J81" s="221">
        <v>48</v>
      </c>
      <c r="K81" s="221">
        <v>34</v>
      </c>
      <c r="L81" s="221">
        <v>0</v>
      </c>
      <c r="M81" s="221">
        <v>100</v>
      </c>
      <c r="N81" s="221">
        <v>4</v>
      </c>
      <c r="O81" s="221">
        <v>18</v>
      </c>
      <c r="P81" s="221">
        <v>82</v>
      </c>
      <c r="Q81" s="221">
        <v>35</v>
      </c>
    </row>
    <row r="82" spans="1:17" ht="12.75">
      <c r="A82" s="196" t="s">
        <v>921</v>
      </c>
      <c r="B82" s="221">
        <v>0</v>
      </c>
      <c r="C82" s="221">
        <v>0</v>
      </c>
      <c r="D82" s="198" t="s">
        <v>131</v>
      </c>
      <c r="E82" s="198" t="s">
        <v>131</v>
      </c>
      <c r="F82" s="221">
        <v>1</v>
      </c>
      <c r="G82" s="221">
        <v>1</v>
      </c>
      <c r="H82" s="221">
        <v>2</v>
      </c>
      <c r="I82" s="221">
        <v>11</v>
      </c>
      <c r="J82" s="221">
        <v>49</v>
      </c>
      <c r="K82" s="221">
        <v>36</v>
      </c>
      <c r="L82" s="221">
        <v>0</v>
      </c>
      <c r="M82" s="221">
        <v>100</v>
      </c>
      <c r="N82" s="221">
        <v>3</v>
      </c>
      <c r="O82" s="221">
        <v>15</v>
      </c>
      <c r="P82" s="221">
        <v>85</v>
      </c>
      <c r="Q82" s="221">
        <v>37</v>
      </c>
    </row>
    <row r="83" spans="1:17" ht="12.75">
      <c r="A83" s="196" t="s">
        <v>922</v>
      </c>
      <c r="B83" s="221">
        <v>0</v>
      </c>
      <c r="C83" s="221">
        <v>0</v>
      </c>
      <c r="D83" s="198" t="s">
        <v>131</v>
      </c>
      <c r="E83" s="198" t="s">
        <v>131</v>
      </c>
      <c r="F83" s="221">
        <v>1</v>
      </c>
      <c r="G83" s="221">
        <v>1</v>
      </c>
      <c r="H83" s="221">
        <v>2</v>
      </c>
      <c r="I83" s="221">
        <v>12</v>
      </c>
      <c r="J83" s="221">
        <v>49</v>
      </c>
      <c r="K83" s="221">
        <v>36</v>
      </c>
      <c r="L83" s="221">
        <v>0</v>
      </c>
      <c r="M83" s="221">
        <v>100</v>
      </c>
      <c r="N83" s="221">
        <v>3</v>
      </c>
      <c r="O83" s="221">
        <v>15</v>
      </c>
      <c r="P83" s="221">
        <v>85</v>
      </c>
      <c r="Q83" s="221">
        <v>36</v>
      </c>
    </row>
    <row r="84" spans="1:17" ht="12.75">
      <c r="A84" s="196" t="s">
        <v>923</v>
      </c>
      <c r="B84" s="221">
        <v>0</v>
      </c>
      <c r="C84" s="221">
        <v>0</v>
      </c>
      <c r="D84" s="198" t="s">
        <v>131</v>
      </c>
      <c r="E84" s="198" t="s">
        <v>131</v>
      </c>
      <c r="F84" s="221">
        <v>1</v>
      </c>
      <c r="G84" s="221">
        <v>1</v>
      </c>
      <c r="H84" s="221">
        <v>2</v>
      </c>
      <c r="I84" s="221">
        <v>12</v>
      </c>
      <c r="J84" s="221">
        <v>49</v>
      </c>
      <c r="K84" s="221">
        <v>35</v>
      </c>
      <c r="L84" s="221">
        <v>0</v>
      </c>
      <c r="M84" s="221">
        <v>100</v>
      </c>
      <c r="N84" s="221">
        <v>4</v>
      </c>
      <c r="O84" s="221">
        <v>16</v>
      </c>
      <c r="P84" s="221">
        <v>84</v>
      </c>
      <c r="Q84" s="221">
        <v>36</v>
      </c>
    </row>
    <row r="85" spans="1:17" ht="12.75">
      <c r="A85" s="196"/>
      <c r="B85" s="222"/>
      <c r="C85" s="222"/>
      <c r="D85" s="222"/>
      <c r="E85" s="222"/>
      <c r="F85" s="222"/>
      <c r="G85" s="222"/>
      <c r="H85" s="222"/>
      <c r="I85" s="222"/>
      <c r="J85" s="222"/>
      <c r="K85" s="222"/>
      <c r="L85" s="222"/>
      <c r="M85" s="222"/>
      <c r="N85" s="222"/>
      <c r="O85" s="222"/>
      <c r="P85" s="222"/>
      <c r="Q85" s="222"/>
    </row>
    <row r="86" spans="1:17" ht="12.75">
      <c r="A86" s="194" t="s">
        <v>4</v>
      </c>
      <c r="B86" s="222"/>
      <c r="C86" s="222"/>
      <c r="D86" s="222"/>
      <c r="E86" s="222"/>
      <c r="F86" s="222"/>
      <c r="G86" s="222"/>
      <c r="H86" s="222"/>
      <c r="I86" s="222"/>
      <c r="J86" s="222"/>
      <c r="K86" s="222"/>
      <c r="L86" s="222"/>
      <c r="M86" s="223"/>
      <c r="N86" s="223"/>
      <c r="O86" s="199"/>
      <c r="P86" s="223"/>
      <c r="Q86" s="223"/>
    </row>
    <row r="87" spans="1:17" ht="12.75">
      <c r="A87" s="196" t="s">
        <v>96</v>
      </c>
      <c r="B87" s="221">
        <v>0</v>
      </c>
      <c r="C87" s="221">
        <v>0</v>
      </c>
      <c r="D87" s="221">
        <v>2</v>
      </c>
      <c r="E87" s="221">
        <v>1</v>
      </c>
      <c r="F87" s="222" t="s">
        <v>131</v>
      </c>
      <c r="G87" s="222" t="s">
        <v>131</v>
      </c>
      <c r="H87" s="222" t="s">
        <v>131</v>
      </c>
      <c r="I87" s="221">
        <v>6</v>
      </c>
      <c r="J87" s="221">
        <v>36</v>
      </c>
      <c r="K87" s="221">
        <v>53</v>
      </c>
      <c r="L87" s="221">
        <v>0</v>
      </c>
      <c r="M87" s="221">
        <v>100</v>
      </c>
      <c r="N87" s="221">
        <v>4</v>
      </c>
      <c r="O87" s="221">
        <v>10</v>
      </c>
      <c r="P87" s="221">
        <v>90</v>
      </c>
      <c r="Q87" s="221">
        <v>54</v>
      </c>
    </row>
    <row r="88" spans="1:17" ht="12.75">
      <c r="A88" s="201" t="s">
        <v>97</v>
      </c>
      <c r="B88" s="221">
        <v>0</v>
      </c>
      <c r="C88" s="221">
        <v>0</v>
      </c>
      <c r="D88" s="221">
        <v>2</v>
      </c>
      <c r="E88" s="221">
        <v>1</v>
      </c>
      <c r="F88" s="222" t="s">
        <v>131</v>
      </c>
      <c r="G88" s="222" t="s">
        <v>131</v>
      </c>
      <c r="H88" s="221">
        <v>0</v>
      </c>
      <c r="I88" s="221">
        <v>12</v>
      </c>
      <c r="J88" s="221">
        <v>48</v>
      </c>
      <c r="K88" s="221">
        <v>34</v>
      </c>
      <c r="L88" s="221">
        <v>2</v>
      </c>
      <c r="M88" s="221">
        <v>100</v>
      </c>
      <c r="N88" s="221">
        <v>4</v>
      </c>
      <c r="O88" s="221">
        <v>15</v>
      </c>
      <c r="P88" s="221">
        <v>84</v>
      </c>
      <c r="Q88" s="221">
        <v>36</v>
      </c>
    </row>
    <row r="89" spans="1:17" ht="12.75">
      <c r="A89" s="202"/>
      <c r="B89" s="222"/>
      <c r="C89" s="222"/>
      <c r="D89" s="222"/>
      <c r="E89" s="222"/>
      <c r="F89" s="222"/>
      <c r="G89" s="222"/>
      <c r="H89" s="222"/>
      <c r="I89" s="222"/>
      <c r="J89" s="222"/>
      <c r="K89" s="222"/>
      <c r="L89" s="222"/>
      <c r="M89" s="222"/>
      <c r="N89" s="222"/>
      <c r="O89" s="222"/>
      <c r="P89" s="222"/>
      <c r="Q89" s="222"/>
    </row>
    <row r="90" spans="1:17" ht="12.75">
      <c r="A90" s="196" t="s">
        <v>98</v>
      </c>
      <c r="B90" s="221">
        <v>0</v>
      </c>
      <c r="C90" s="221">
        <v>0</v>
      </c>
      <c r="D90" s="198" t="s">
        <v>131</v>
      </c>
      <c r="E90" s="198" t="s">
        <v>131</v>
      </c>
      <c r="F90" s="221">
        <v>0</v>
      </c>
      <c r="G90" s="221">
        <v>0</v>
      </c>
      <c r="H90" s="221">
        <v>2</v>
      </c>
      <c r="I90" s="221">
        <v>8</v>
      </c>
      <c r="J90" s="221">
        <v>46</v>
      </c>
      <c r="K90" s="221">
        <v>42</v>
      </c>
      <c r="L90" s="221">
        <v>1</v>
      </c>
      <c r="M90" s="221">
        <v>100</v>
      </c>
      <c r="N90" s="221">
        <v>3</v>
      </c>
      <c r="O90" s="221">
        <v>11</v>
      </c>
      <c r="P90" s="221">
        <v>89</v>
      </c>
      <c r="Q90" s="221">
        <v>43</v>
      </c>
    </row>
    <row r="91" spans="1:18" s="199" customFormat="1" ht="12.75">
      <c r="A91" s="196" t="s">
        <v>915</v>
      </c>
      <c r="B91" s="221">
        <v>0</v>
      </c>
      <c r="C91" s="221">
        <v>0</v>
      </c>
      <c r="D91" s="198" t="s">
        <v>131</v>
      </c>
      <c r="E91" s="198" t="s">
        <v>131</v>
      </c>
      <c r="F91" s="221">
        <v>0</v>
      </c>
      <c r="G91" s="221">
        <v>0</v>
      </c>
      <c r="H91" s="221">
        <v>2</v>
      </c>
      <c r="I91" s="221">
        <v>9</v>
      </c>
      <c r="J91" s="221">
        <v>48</v>
      </c>
      <c r="K91" s="221">
        <v>39</v>
      </c>
      <c r="L91" s="221">
        <v>1</v>
      </c>
      <c r="M91" s="221">
        <v>100</v>
      </c>
      <c r="N91" s="221">
        <v>3</v>
      </c>
      <c r="O91" s="221">
        <v>12</v>
      </c>
      <c r="P91" s="221">
        <v>88</v>
      </c>
      <c r="Q91" s="221">
        <v>40</v>
      </c>
      <c r="R91"/>
    </row>
    <row r="92" spans="1:17" ht="12.75">
      <c r="A92" s="196" t="s">
        <v>134</v>
      </c>
      <c r="B92" s="221">
        <v>0</v>
      </c>
      <c r="C92" s="221">
        <v>0</v>
      </c>
      <c r="D92" s="198" t="s">
        <v>131</v>
      </c>
      <c r="E92" s="198" t="s">
        <v>131</v>
      </c>
      <c r="F92" s="221">
        <v>0</v>
      </c>
      <c r="G92" s="221">
        <v>0</v>
      </c>
      <c r="H92" s="221">
        <v>2</v>
      </c>
      <c r="I92" s="221">
        <v>7</v>
      </c>
      <c r="J92" s="221">
        <v>37</v>
      </c>
      <c r="K92" s="221">
        <v>50</v>
      </c>
      <c r="L92" s="221">
        <v>2</v>
      </c>
      <c r="M92" s="221">
        <v>100</v>
      </c>
      <c r="N92" s="221">
        <v>3</v>
      </c>
      <c r="O92" s="221">
        <v>10</v>
      </c>
      <c r="P92" s="221">
        <v>90</v>
      </c>
      <c r="Q92" s="221">
        <v>52</v>
      </c>
    </row>
    <row r="93" spans="1:17" ht="12.75">
      <c r="A93" s="203" t="s">
        <v>135</v>
      </c>
      <c r="B93" s="221">
        <v>0</v>
      </c>
      <c r="C93" s="221">
        <v>0</v>
      </c>
      <c r="D93" s="198" t="s">
        <v>131</v>
      </c>
      <c r="E93" s="198" t="s">
        <v>131</v>
      </c>
      <c r="F93" s="221">
        <v>0</v>
      </c>
      <c r="G93" s="221">
        <v>0</v>
      </c>
      <c r="H93" s="221">
        <v>2</v>
      </c>
      <c r="I93" s="221">
        <v>11</v>
      </c>
      <c r="J93" s="221">
        <v>51</v>
      </c>
      <c r="K93" s="221">
        <v>34</v>
      </c>
      <c r="L93" s="221">
        <v>1</v>
      </c>
      <c r="M93" s="221">
        <v>100</v>
      </c>
      <c r="N93" s="221">
        <v>3</v>
      </c>
      <c r="O93" s="221">
        <v>13</v>
      </c>
      <c r="P93" s="221">
        <v>87</v>
      </c>
      <c r="Q93" s="221">
        <v>35</v>
      </c>
    </row>
    <row r="94" spans="1:17" ht="12.75">
      <c r="A94" s="196" t="s">
        <v>99</v>
      </c>
      <c r="B94" s="221">
        <v>0</v>
      </c>
      <c r="C94" s="221">
        <v>0</v>
      </c>
      <c r="D94" s="198" t="s">
        <v>131</v>
      </c>
      <c r="E94" s="198" t="s">
        <v>131</v>
      </c>
      <c r="F94" s="221">
        <v>0</v>
      </c>
      <c r="G94" s="221">
        <v>0</v>
      </c>
      <c r="H94" s="221">
        <v>2</v>
      </c>
      <c r="I94" s="221">
        <v>11</v>
      </c>
      <c r="J94" s="221">
        <v>48</v>
      </c>
      <c r="K94" s="221">
        <v>35</v>
      </c>
      <c r="L94" s="221">
        <v>3</v>
      </c>
      <c r="M94" s="221">
        <v>100</v>
      </c>
      <c r="N94" s="221">
        <v>3</v>
      </c>
      <c r="O94" s="221">
        <v>14</v>
      </c>
      <c r="P94" s="221">
        <v>86</v>
      </c>
      <c r="Q94" s="221">
        <v>38</v>
      </c>
    </row>
    <row r="95" spans="1:17" ht="12.75">
      <c r="A95" s="196" t="s">
        <v>916</v>
      </c>
      <c r="B95" s="221">
        <v>0</v>
      </c>
      <c r="C95" s="221">
        <v>0</v>
      </c>
      <c r="D95" s="198" t="s">
        <v>131</v>
      </c>
      <c r="E95" s="198" t="s">
        <v>131</v>
      </c>
      <c r="F95" s="221">
        <v>0</v>
      </c>
      <c r="G95" s="221">
        <v>1</v>
      </c>
      <c r="H95" s="221">
        <v>3</v>
      </c>
      <c r="I95" s="221">
        <v>15</v>
      </c>
      <c r="J95" s="221">
        <v>48</v>
      </c>
      <c r="K95" s="221">
        <v>31</v>
      </c>
      <c r="L95" s="221">
        <v>2</v>
      </c>
      <c r="M95" s="221">
        <v>100</v>
      </c>
      <c r="N95" s="221">
        <v>4</v>
      </c>
      <c r="O95" s="221">
        <v>19</v>
      </c>
      <c r="P95" s="221">
        <v>81</v>
      </c>
      <c r="Q95" s="221">
        <v>33</v>
      </c>
    </row>
    <row r="96" spans="1:17" ht="12.75">
      <c r="A96" s="196" t="s">
        <v>917</v>
      </c>
      <c r="B96" s="221">
        <v>0</v>
      </c>
      <c r="C96" s="221">
        <v>0</v>
      </c>
      <c r="D96" s="198" t="s">
        <v>131</v>
      </c>
      <c r="E96" s="198" t="s">
        <v>131</v>
      </c>
      <c r="F96" s="221">
        <v>0</v>
      </c>
      <c r="G96" s="221">
        <v>0</v>
      </c>
      <c r="H96" s="221">
        <v>2</v>
      </c>
      <c r="I96" s="221">
        <v>12</v>
      </c>
      <c r="J96" s="221">
        <v>48</v>
      </c>
      <c r="K96" s="221">
        <v>34</v>
      </c>
      <c r="L96" s="221">
        <v>3</v>
      </c>
      <c r="M96" s="221">
        <v>100</v>
      </c>
      <c r="N96" s="221">
        <v>3</v>
      </c>
      <c r="O96" s="221">
        <v>15</v>
      </c>
      <c r="P96" s="221">
        <v>85</v>
      </c>
      <c r="Q96" s="221">
        <v>37</v>
      </c>
    </row>
    <row r="97" spans="1:17" ht="12.75" customHeight="1">
      <c r="A97" s="196" t="s">
        <v>918</v>
      </c>
      <c r="B97" s="221">
        <v>0</v>
      </c>
      <c r="C97" s="221">
        <v>0</v>
      </c>
      <c r="D97" s="198" t="s">
        <v>131</v>
      </c>
      <c r="E97" s="198" t="s">
        <v>131</v>
      </c>
      <c r="F97" s="221">
        <v>0</v>
      </c>
      <c r="G97" s="221">
        <v>0</v>
      </c>
      <c r="H97" s="221">
        <v>2</v>
      </c>
      <c r="I97" s="221">
        <v>12</v>
      </c>
      <c r="J97" s="221">
        <v>49</v>
      </c>
      <c r="K97" s="221">
        <v>34</v>
      </c>
      <c r="L97" s="221">
        <v>2</v>
      </c>
      <c r="M97" s="221">
        <v>100</v>
      </c>
      <c r="N97" s="221">
        <v>3</v>
      </c>
      <c r="O97" s="221">
        <v>15</v>
      </c>
      <c r="P97" s="221">
        <v>85</v>
      </c>
      <c r="Q97" s="221">
        <v>36</v>
      </c>
    </row>
    <row r="98" spans="1:17" ht="12.75" customHeight="1">
      <c r="A98" s="196" t="s">
        <v>919</v>
      </c>
      <c r="B98" s="221">
        <v>0</v>
      </c>
      <c r="C98" s="221">
        <v>0</v>
      </c>
      <c r="D98" s="198" t="s">
        <v>131</v>
      </c>
      <c r="E98" s="198" t="s">
        <v>131</v>
      </c>
      <c r="F98" s="221">
        <v>0</v>
      </c>
      <c r="G98" s="221">
        <v>0</v>
      </c>
      <c r="H98" s="221">
        <v>2</v>
      </c>
      <c r="I98" s="221">
        <v>12</v>
      </c>
      <c r="J98" s="221">
        <v>49</v>
      </c>
      <c r="K98" s="221">
        <v>34</v>
      </c>
      <c r="L98" s="221">
        <v>2</v>
      </c>
      <c r="M98" s="221">
        <v>100</v>
      </c>
      <c r="N98" s="221">
        <v>3</v>
      </c>
      <c r="O98" s="221">
        <v>15</v>
      </c>
      <c r="P98" s="221">
        <v>85</v>
      </c>
      <c r="Q98" s="221">
        <v>36</v>
      </c>
    </row>
    <row r="99" spans="1:17" ht="12.75" customHeight="1">
      <c r="A99" s="196" t="s">
        <v>100</v>
      </c>
      <c r="B99" s="221">
        <v>0</v>
      </c>
      <c r="C99" s="221">
        <v>0</v>
      </c>
      <c r="D99" s="198" t="s">
        <v>131</v>
      </c>
      <c r="E99" s="198" t="s">
        <v>131</v>
      </c>
      <c r="F99" s="221">
        <v>0</v>
      </c>
      <c r="G99" s="221">
        <v>0</v>
      </c>
      <c r="H99" s="221">
        <v>1</v>
      </c>
      <c r="I99" s="221">
        <v>10</v>
      </c>
      <c r="J99" s="221">
        <v>52</v>
      </c>
      <c r="K99" s="221">
        <v>36</v>
      </c>
      <c r="L99" s="221">
        <v>0</v>
      </c>
      <c r="M99" s="221">
        <v>100</v>
      </c>
      <c r="N99" s="221">
        <v>2</v>
      </c>
      <c r="O99" s="221">
        <v>12</v>
      </c>
      <c r="P99" s="221">
        <v>88</v>
      </c>
      <c r="Q99" s="221">
        <v>36</v>
      </c>
    </row>
    <row r="100" spans="1:17" ht="12.75" customHeight="1">
      <c r="A100" s="196" t="s">
        <v>920</v>
      </c>
      <c r="B100" s="221">
        <v>0</v>
      </c>
      <c r="C100" s="221">
        <v>0</v>
      </c>
      <c r="D100" s="198" t="s">
        <v>131</v>
      </c>
      <c r="E100" s="198" t="s">
        <v>131</v>
      </c>
      <c r="F100" s="221">
        <v>0</v>
      </c>
      <c r="G100" s="221">
        <v>0</v>
      </c>
      <c r="H100" s="221">
        <v>2</v>
      </c>
      <c r="I100" s="221">
        <v>12</v>
      </c>
      <c r="J100" s="221">
        <v>51</v>
      </c>
      <c r="K100" s="221">
        <v>34</v>
      </c>
      <c r="L100" s="221">
        <v>0</v>
      </c>
      <c r="M100" s="221">
        <v>100</v>
      </c>
      <c r="N100" s="221">
        <v>3</v>
      </c>
      <c r="O100" s="221">
        <v>15</v>
      </c>
      <c r="P100" s="221">
        <v>85</v>
      </c>
      <c r="Q100" s="221">
        <v>34</v>
      </c>
    </row>
    <row r="101" spans="1:17" ht="12.75" customHeight="1">
      <c r="A101" s="196" t="s">
        <v>921</v>
      </c>
      <c r="B101" s="221">
        <v>0</v>
      </c>
      <c r="C101" s="221">
        <v>0</v>
      </c>
      <c r="D101" s="198" t="s">
        <v>131</v>
      </c>
      <c r="E101" s="198" t="s">
        <v>131</v>
      </c>
      <c r="F101" s="221">
        <v>0</v>
      </c>
      <c r="G101" s="221">
        <v>0</v>
      </c>
      <c r="H101" s="221">
        <v>1</v>
      </c>
      <c r="I101" s="221">
        <v>10</v>
      </c>
      <c r="J101" s="221">
        <v>51</v>
      </c>
      <c r="K101" s="221">
        <v>37</v>
      </c>
      <c r="L101" s="221">
        <v>0</v>
      </c>
      <c r="M101" s="221">
        <v>100</v>
      </c>
      <c r="N101" s="221">
        <v>2</v>
      </c>
      <c r="O101" s="221">
        <v>12</v>
      </c>
      <c r="P101" s="221">
        <v>88</v>
      </c>
      <c r="Q101" s="221">
        <v>37</v>
      </c>
    </row>
    <row r="102" spans="1:17" ht="12.75" customHeight="1">
      <c r="A102" s="196" t="s">
        <v>922</v>
      </c>
      <c r="B102" s="221">
        <v>0</v>
      </c>
      <c r="C102" s="221">
        <v>0</v>
      </c>
      <c r="D102" s="198" t="s">
        <v>131</v>
      </c>
      <c r="E102" s="198" t="s">
        <v>131</v>
      </c>
      <c r="F102" s="221">
        <v>0</v>
      </c>
      <c r="G102" s="221">
        <v>0</v>
      </c>
      <c r="H102" s="221">
        <v>1</v>
      </c>
      <c r="I102" s="221">
        <v>10</v>
      </c>
      <c r="J102" s="221">
        <v>52</v>
      </c>
      <c r="K102" s="221">
        <v>35</v>
      </c>
      <c r="L102" s="221">
        <v>0</v>
      </c>
      <c r="M102" s="221">
        <v>100</v>
      </c>
      <c r="N102" s="221">
        <v>2</v>
      </c>
      <c r="O102" s="221">
        <v>13</v>
      </c>
      <c r="P102" s="221">
        <v>87</v>
      </c>
      <c r="Q102" s="221">
        <v>35</v>
      </c>
    </row>
    <row r="103" spans="1:17" ht="12.75" customHeight="1">
      <c r="A103" s="196" t="s">
        <v>923</v>
      </c>
      <c r="B103" s="221">
        <v>0</v>
      </c>
      <c r="C103" s="221">
        <v>0</v>
      </c>
      <c r="D103" s="198" t="s">
        <v>131</v>
      </c>
      <c r="E103" s="198" t="s">
        <v>131</v>
      </c>
      <c r="F103" s="221">
        <v>0</v>
      </c>
      <c r="G103" s="221">
        <v>0</v>
      </c>
      <c r="H103" s="221">
        <v>1</v>
      </c>
      <c r="I103" s="221">
        <v>11</v>
      </c>
      <c r="J103" s="221">
        <v>53</v>
      </c>
      <c r="K103" s="221">
        <v>34</v>
      </c>
      <c r="L103" s="221">
        <v>0</v>
      </c>
      <c r="M103" s="221">
        <v>100</v>
      </c>
      <c r="N103" s="221">
        <v>2</v>
      </c>
      <c r="O103" s="221">
        <v>13</v>
      </c>
      <c r="P103" s="221">
        <v>87</v>
      </c>
      <c r="Q103" s="221">
        <v>34</v>
      </c>
    </row>
    <row r="104" spans="1:17" ht="12.75" customHeight="1">
      <c r="A104" s="196"/>
      <c r="B104" s="222"/>
      <c r="C104" s="222"/>
      <c r="D104" s="222"/>
      <c r="E104" s="222"/>
      <c r="F104" s="222"/>
      <c r="G104" s="222"/>
      <c r="H104" s="222"/>
      <c r="I104" s="222"/>
      <c r="J104" s="222"/>
      <c r="K104" s="222"/>
      <c r="L104" s="222"/>
      <c r="M104" s="222"/>
      <c r="N104" s="222"/>
      <c r="O104" s="222"/>
      <c r="P104" s="222"/>
      <c r="Q104" s="222"/>
    </row>
    <row r="105" spans="1:12" ht="12.75" customHeight="1">
      <c r="A105" s="194" t="s">
        <v>5</v>
      </c>
      <c r="B105" s="186"/>
      <c r="C105" s="186"/>
      <c r="D105" s="186"/>
      <c r="E105" s="186"/>
      <c r="F105" s="186"/>
      <c r="G105" s="186"/>
      <c r="H105" s="186"/>
      <c r="I105" s="186"/>
      <c r="J105" s="186"/>
      <c r="K105" s="186"/>
      <c r="L105" s="186"/>
    </row>
    <row r="106" spans="1:17" ht="12.75">
      <c r="A106" s="196" t="s">
        <v>96</v>
      </c>
      <c r="B106" s="221">
        <v>0</v>
      </c>
      <c r="C106" s="221">
        <v>0</v>
      </c>
      <c r="D106" s="221">
        <v>4</v>
      </c>
      <c r="E106" s="221">
        <v>2</v>
      </c>
      <c r="F106" s="222" t="s">
        <v>131</v>
      </c>
      <c r="G106" s="222" t="s">
        <v>131</v>
      </c>
      <c r="H106" s="222" t="s">
        <v>131</v>
      </c>
      <c r="I106" s="221">
        <v>7</v>
      </c>
      <c r="J106" s="221">
        <v>38</v>
      </c>
      <c r="K106" s="221">
        <v>48</v>
      </c>
      <c r="L106" s="221">
        <v>0</v>
      </c>
      <c r="M106" s="221">
        <v>100</v>
      </c>
      <c r="N106" s="221">
        <v>6</v>
      </c>
      <c r="O106" s="221">
        <v>13</v>
      </c>
      <c r="P106" s="221">
        <v>87</v>
      </c>
      <c r="Q106" s="221">
        <v>48</v>
      </c>
    </row>
    <row r="107" spans="1:17" ht="12.75" customHeight="1">
      <c r="A107" s="201" t="s">
        <v>97</v>
      </c>
      <c r="B107" s="221">
        <v>0</v>
      </c>
      <c r="C107" s="221">
        <v>0</v>
      </c>
      <c r="D107" s="221">
        <v>3</v>
      </c>
      <c r="E107" s="221">
        <v>1</v>
      </c>
      <c r="F107" s="222" t="s">
        <v>131</v>
      </c>
      <c r="G107" s="222" t="s">
        <v>131</v>
      </c>
      <c r="H107" s="221">
        <v>0</v>
      </c>
      <c r="I107" s="221">
        <v>11</v>
      </c>
      <c r="J107" s="221">
        <v>45</v>
      </c>
      <c r="K107" s="221">
        <v>36</v>
      </c>
      <c r="L107" s="221">
        <v>3</v>
      </c>
      <c r="M107" s="221">
        <v>100</v>
      </c>
      <c r="N107" s="221">
        <v>4</v>
      </c>
      <c r="O107" s="221">
        <v>15</v>
      </c>
      <c r="P107" s="221">
        <v>84</v>
      </c>
      <c r="Q107" s="221">
        <v>39</v>
      </c>
    </row>
    <row r="108" spans="1:17" ht="12.75" customHeight="1">
      <c r="A108" s="202"/>
      <c r="B108" s="222"/>
      <c r="C108" s="222"/>
      <c r="D108" s="222"/>
      <c r="E108" s="222"/>
      <c r="F108" s="222"/>
      <c r="G108" s="222"/>
      <c r="H108" s="222"/>
      <c r="I108" s="222"/>
      <c r="J108" s="222"/>
      <c r="K108" s="222"/>
      <c r="L108" s="222"/>
      <c r="M108" s="222"/>
      <c r="N108" s="222"/>
      <c r="O108" s="222"/>
      <c r="P108" s="222"/>
      <c r="Q108" s="222"/>
    </row>
    <row r="109" spans="1:18" ht="11.25">
      <c r="A109" s="196" t="s">
        <v>98</v>
      </c>
      <c r="B109" s="221">
        <v>0</v>
      </c>
      <c r="C109" s="221">
        <v>0</v>
      </c>
      <c r="D109" s="198" t="s">
        <v>131</v>
      </c>
      <c r="E109" s="198" t="s">
        <v>131</v>
      </c>
      <c r="F109" s="221">
        <v>1</v>
      </c>
      <c r="G109" s="221">
        <v>1</v>
      </c>
      <c r="H109" s="221">
        <v>3</v>
      </c>
      <c r="I109" s="221">
        <v>11</v>
      </c>
      <c r="J109" s="221">
        <v>49</v>
      </c>
      <c r="K109" s="221">
        <v>35</v>
      </c>
      <c r="L109" s="221">
        <v>1</v>
      </c>
      <c r="M109" s="221">
        <v>100</v>
      </c>
      <c r="N109" s="221">
        <v>4</v>
      </c>
      <c r="O109" s="221">
        <v>15</v>
      </c>
      <c r="P109" s="221">
        <v>85</v>
      </c>
      <c r="Q109" s="221">
        <v>36</v>
      </c>
      <c r="R109" s="221">
        <v>1</v>
      </c>
    </row>
    <row r="110" spans="1:17" ht="12.75">
      <c r="A110" s="196" t="s">
        <v>915</v>
      </c>
      <c r="B110" s="221">
        <v>0</v>
      </c>
      <c r="C110" s="221">
        <v>0</v>
      </c>
      <c r="D110" s="198" t="s">
        <v>131</v>
      </c>
      <c r="E110" s="198" t="s">
        <v>131</v>
      </c>
      <c r="F110" s="221">
        <v>1</v>
      </c>
      <c r="G110" s="221">
        <v>1</v>
      </c>
      <c r="H110" s="221">
        <v>2</v>
      </c>
      <c r="I110" s="221">
        <v>12</v>
      </c>
      <c r="J110" s="221">
        <v>50</v>
      </c>
      <c r="K110" s="221">
        <v>34</v>
      </c>
      <c r="L110" s="221">
        <v>1</v>
      </c>
      <c r="M110" s="221">
        <v>100</v>
      </c>
      <c r="N110" s="221">
        <v>4</v>
      </c>
      <c r="O110" s="221">
        <v>16</v>
      </c>
      <c r="P110" s="221">
        <v>84</v>
      </c>
      <c r="Q110" s="221">
        <v>35</v>
      </c>
    </row>
    <row r="111" spans="1:17" ht="12.75">
      <c r="A111" s="196" t="s">
        <v>134</v>
      </c>
      <c r="B111" s="221">
        <v>0</v>
      </c>
      <c r="C111" s="221">
        <v>0</v>
      </c>
      <c r="D111" s="198" t="s">
        <v>131</v>
      </c>
      <c r="E111" s="198" t="s">
        <v>131</v>
      </c>
      <c r="F111" s="221">
        <v>1</v>
      </c>
      <c r="G111" s="221">
        <v>1</v>
      </c>
      <c r="H111" s="221">
        <v>3</v>
      </c>
      <c r="I111" s="221">
        <v>9</v>
      </c>
      <c r="J111" s="221">
        <v>40</v>
      </c>
      <c r="K111" s="221">
        <v>45</v>
      </c>
      <c r="L111" s="221">
        <v>2</v>
      </c>
      <c r="M111" s="221">
        <v>100</v>
      </c>
      <c r="N111" s="221">
        <v>4</v>
      </c>
      <c r="O111" s="221">
        <v>14</v>
      </c>
      <c r="P111" s="221">
        <v>86</v>
      </c>
      <c r="Q111" s="221">
        <v>46</v>
      </c>
    </row>
    <row r="112" spans="1:17" ht="12.75">
      <c r="A112" s="203" t="s">
        <v>135</v>
      </c>
      <c r="B112" s="221">
        <v>0</v>
      </c>
      <c r="C112" s="221">
        <v>0</v>
      </c>
      <c r="D112" s="198" t="s">
        <v>131</v>
      </c>
      <c r="E112" s="198" t="s">
        <v>131</v>
      </c>
      <c r="F112" s="221">
        <v>1</v>
      </c>
      <c r="G112" s="221">
        <v>1</v>
      </c>
      <c r="H112" s="221">
        <v>3</v>
      </c>
      <c r="I112" s="221">
        <v>14</v>
      </c>
      <c r="J112" s="221">
        <v>53</v>
      </c>
      <c r="K112" s="221">
        <v>27</v>
      </c>
      <c r="L112" s="221">
        <v>1</v>
      </c>
      <c r="M112" s="221">
        <v>100</v>
      </c>
      <c r="N112" s="221">
        <v>4</v>
      </c>
      <c r="O112" s="221">
        <v>19</v>
      </c>
      <c r="P112" s="221">
        <v>81</v>
      </c>
      <c r="Q112" s="221">
        <v>28</v>
      </c>
    </row>
    <row r="113" spans="1:17" ht="12.75">
      <c r="A113" s="196" t="s">
        <v>99</v>
      </c>
      <c r="B113" s="221">
        <v>0</v>
      </c>
      <c r="C113" s="221">
        <v>0</v>
      </c>
      <c r="D113" s="198" t="s">
        <v>131</v>
      </c>
      <c r="E113" s="198" t="s">
        <v>131</v>
      </c>
      <c r="F113" s="221">
        <v>1</v>
      </c>
      <c r="G113" s="221">
        <v>1</v>
      </c>
      <c r="H113" s="221">
        <v>3</v>
      </c>
      <c r="I113" s="221">
        <v>11</v>
      </c>
      <c r="J113" s="221">
        <v>45</v>
      </c>
      <c r="K113" s="221">
        <v>36</v>
      </c>
      <c r="L113" s="221">
        <v>4</v>
      </c>
      <c r="M113" s="221">
        <v>100</v>
      </c>
      <c r="N113" s="221">
        <v>4</v>
      </c>
      <c r="O113" s="221">
        <v>15</v>
      </c>
      <c r="P113" s="221">
        <v>85</v>
      </c>
      <c r="Q113" s="221">
        <v>40</v>
      </c>
    </row>
    <row r="114" spans="1:17" ht="12.75">
      <c r="A114" s="196" t="s">
        <v>916</v>
      </c>
      <c r="B114" s="221">
        <v>0</v>
      </c>
      <c r="C114" s="221">
        <v>0</v>
      </c>
      <c r="D114" s="198" t="s">
        <v>131</v>
      </c>
      <c r="E114" s="198" t="s">
        <v>131</v>
      </c>
      <c r="F114" s="221">
        <v>1</v>
      </c>
      <c r="G114" s="221">
        <v>1</v>
      </c>
      <c r="H114" s="221">
        <v>3</v>
      </c>
      <c r="I114" s="221">
        <v>15</v>
      </c>
      <c r="J114" s="221">
        <v>45</v>
      </c>
      <c r="K114" s="221">
        <v>32</v>
      </c>
      <c r="L114" s="221">
        <v>3</v>
      </c>
      <c r="M114" s="221">
        <v>100</v>
      </c>
      <c r="N114" s="221">
        <v>5</v>
      </c>
      <c r="O114" s="221">
        <v>19</v>
      </c>
      <c r="P114" s="221">
        <v>81</v>
      </c>
      <c r="Q114" s="221">
        <v>35</v>
      </c>
    </row>
    <row r="115" spans="1:17" ht="12.75">
      <c r="A115" s="196" t="s">
        <v>917</v>
      </c>
      <c r="B115" s="221">
        <v>0</v>
      </c>
      <c r="C115" s="221">
        <v>0</v>
      </c>
      <c r="D115" s="198" t="s">
        <v>131</v>
      </c>
      <c r="E115" s="198" t="s">
        <v>131</v>
      </c>
      <c r="F115" s="221">
        <v>1</v>
      </c>
      <c r="G115" s="221">
        <v>1</v>
      </c>
      <c r="H115" s="221">
        <v>3</v>
      </c>
      <c r="I115" s="221">
        <v>11</v>
      </c>
      <c r="J115" s="221">
        <v>45</v>
      </c>
      <c r="K115" s="221">
        <v>36</v>
      </c>
      <c r="L115" s="221">
        <v>4</v>
      </c>
      <c r="M115" s="221">
        <v>100</v>
      </c>
      <c r="N115" s="221">
        <v>4</v>
      </c>
      <c r="O115" s="221">
        <v>15</v>
      </c>
      <c r="P115" s="221">
        <v>85</v>
      </c>
      <c r="Q115" s="221">
        <v>40</v>
      </c>
    </row>
    <row r="116" spans="1:17" ht="12.75">
      <c r="A116" s="196" t="s">
        <v>918</v>
      </c>
      <c r="B116" s="221">
        <v>0</v>
      </c>
      <c r="C116" s="221">
        <v>0</v>
      </c>
      <c r="D116" s="198" t="s">
        <v>131</v>
      </c>
      <c r="E116" s="198" t="s">
        <v>131</v>
      </c>
      <c r="F116" s="221">
        <v>1</v>
      </c>
      <c r="G116" s="221">
        <v>1</v>
      </c>
      <c r="H116" s="221">
        <v>3</v>
      </c>
      <c r="I116" s="221">
        <v>12</v>
      </c>
      <c r="J116" s="221">
        <v>47</v>
      </c>
      <c r="K116" s="221">
        <v>35</v>
      </c>
      <c r="L116" s="221">
        <v>3</v>
      </c>
      <c r="M116" s="221">
        <v>100</v>
      </c>
      <c r="N116" s="221">
        <v>4</v>
      </c>
      <c r="O116" s="221">
        <v>16</v>
      </c>
      <c r="P116" s="221">
        <v>84</v>
      </c>
      <c r="Q116" s="221">
        <v>38</v>
      </c>
    </row>
    <row r="117" spans="1:17" ht="12.75">
      <c r="A117" s="196" t="s">
        <v>919</v>
      </c>
      <c r="B117" s="221">
        <v>0</v>
      </c>
      <c r="C117" s="221">
        <v>0</v>
      </c>
      <c r="D117" s="198" t="s">
        <v>131</v>
      </c>
      <c r="E117" s="198" t="s">
        <v>131</v>
      </c>
      <c r="F117" s="221">
        <v>1</v>
      </c>
      <c r="G117" s="221">
        <v>1</v>
      </c>
      <c r="H117" s="221">
        <v>3</v>
      </c>
      <c r="I117" s="221">
        <v>12</v>
      </c>
      <c r="J117" s="221">
        <v>46</v>
      </c>
      <c r="K117" s="221">
        <v>35</v>
      </c>
      <c r="L117" s="221">
        <v>3</v>
      </c>
      <c r="M117" s="221">
        <v>100</v>
      </c>
      <c r="N117" s="221">
        <v>4</v>
      </c>
      <c r="O117" s="221">
        <v>16</v>
      </c>
      <c r="P117" s="221">
        <v>84</v>
      </c>
      <c r="Q117" s="221">
        <v>38</v>
      </c>
    </row>
    <row r="118" spans="1:19" ht="11.25">
      <c r="A118" s="196" t="s">
        <v>100</v>
      </c>
      <c r="B118" s="221">
        <v>0</v>
      </c>
      <c r="C118" s="221">
        <v>0</v>
      </c>
      <c r="D118" s="198" t="s">
        <v>131</v>
      </c>
      <c r="E118" s="198" t="s">
        <v>131</v>
      </c>
      <c r="F118" s="221">
        <v>1</v>
      </c>
      <c r="G118" s="221">
        <v>0</v>
      </c>
      <c r="H118" s="221">
        <v>2</v>
      </c>
      <c r="I118" s="221">
        <v>11</v>
      </c>
      <c r="J118" s="221">
        <v>50</v>
      </c>
      <c r="K118" s="221">
        <v>36</v>
      </c>
      <c r="L118" s="221">
        <v>0</v>
      </c>
      <c r="M118" s="221">
        <v>100</v>
      </c>
      <c r="N118" s="221">
        <v>3</v>
      </c>
      <c r="O118" s="221">
        <v>14</v>
      </c>
      <c r="P118" s="221">
        <v>86</v>
      </c>
      <c r="Q118" s="221">
        <v>36</v>
      </c>
      <c r="R118" s="221"/>
      <c r="S118" s="221">
        <v>0</v>
      </c>
    </row>
    <row r="119" spans="1:17" ht="12.75">
      <c r="A119" s="196" t="s">
        <v>920</v>
      </c>
      <c r="B119" s="221">
        <v>0</v>
      </c>
      <c r="C119" s="221">
        <v>0</v>
      </c>
      <c r="D119" s="198" t="s">
        <v>131</v>
      </c>
      <c r="E119" s="198" t="s">
        <v>131</v>
      </c>
      <c r="F119" s="221">
        <v>1</v>
      </c>
      <c r="G119" s="221">
        <v>1</v>
      </c>
      <c r="H119" s="221">
        <v>2</v>
      </c>
      <c r="I119" s="221">
        <v>13</v>
      </c>
      <c r="J119" s="221">
        <v>49</v>
      </c>
      <c r="K119" s="221">
        <v>34</v>
      </c>
      <c r="L119" s="221">
        <v>0</v>
      </c>
      <c r="M119" s="221">
        <v>100</v>
      </c>
      <c r="N119" s="221">
        <v>3</v>
      </c>
      <c r="O119" s="221">
        <v>16</v>
      </c>
      <c r="P119" s="221">
        <v>84</v>
      </c>
      <c r="Q119" s="221">
        <v>34</v>
      </c>
    </row>
    <row r="120" spans="1:18" ht="11.25">
      <c r="A120" s="196" t="s">
        <v>921</v>
      </c>
      <c r="B120" s="221">
        <v>0</v>
      </c>
      <c r="C120" s="221">
        <v>0</v>
      </c>
      <c r="D120" s="198" t="s">
        <v>131</v>
      </c>
      <c r="E120" s="198" t="s">
        <v>131</v>
      </c>
      <c r="F120" s="221">
        <v>1</v>
      </c>
      <c r="G120" s="221">
        <v>0</v>
      </c>
      <c r="H120" s="221">
        <v>2</v>
      </c>
      <c r="I120" s="221">
        <v>11</v>
      </c>
      <c r="J120" s="221">
        <v>50</v>
      </c>
      <c r="K120" s="221">
        <v>37</v>
      </c>
      <c r="L120" s="221">
        <v>0</v>
      </c>
      <c r="M120" s="221">
        <v>100</v>
      </c>
      <c r="N120" s="221">
        <v>3</v>
      </c>
      <c r="O120" s="221">
        <v>13</v>
      </c>
      <c r="P120" s="221">
        <v>87</v>
      </c>
      <c r="Q120" s="221">
        <v>37</v>
      </c>
      <c r="R120" s="221">
        <v>0</v>
      </c>
    </row>
    <row r="121" spans="1:17" ht="12.75">
      <c r="A121" s="196" t="s">
        <v>922</v>
      </c>
      <c r="B121" s="221">
        <v>0</v>
      </c>
      <c r="C121" s="221">
        <v>0</v>
      </c>
      <c r="D121" s="198" t="s">
        <v>131</v>
      </c>
      <c r="E121" s="198" t="s">
        <v>131</v>
      </c>
      <c r="F121" s="221">
        <v>1</v>
      </c>
      <c r="G121" s="221">
        <v>0</v>
      </c>
      <c r="H121" s="221">
        <v>2</v>
      </c>
      <c r="I121" s="221">
        <v>11</v>
      </c>
      <c r="J121" s="221">
        <v>51</v>
      </c>
      <c r="K121" s="221">
        <v>35</v>
      </c>
      <c r="L121" s="221">
        <v>0</v>
      </c>
      <c r="M121" s="221">
        <v>100</v>
      </c>
      <c r="N121" s="221">
        <v>3</v>
      </c>
      <c r="O121" s="221">
        <v>14</v>
      </c>
      <c r="P121" s="221">
        <v>86</v>
      </c>
      <c r="Q121" s="221">
        <v>35</v>
      </c>
    </row>
    <row r="122" spans="1:17" ht="12.75">
      <c r="A122" s="196" t="s">
        <v>923</v>
      </c>
      <c r="B122" s="221">
        <v>0</v>
      </c>
      <c r="C122" s="221">
        <v>0</v>
      </c>
      <c r="D122" s="198" t="s">
        <v>131</v>
      </c>
      <c r="E122" s="198" t="s">
        <v>131</v>
      </c>
      <c r="F122" s="221">
        <v>1</v>
      </c>
      <c r="G122" s="221">
        <v>0</v>
      </c>
      <c r="H122" s="221">
        <v>2</v>
      </c>
      <c r="I122" s="221">
        <v>12</v>
      </c>
      <c r="J122" s="221">
        <v>51</v>
      </c>
      <c r="K122" s="221">
        <v>35</v>
      </c>
      <c r="L122" s="221">
        <v>0</v>
      </c>
      <c r="M122" s="221">
        <v>100</v>
      </c>
      <c r="N122" s="221">
        <v>3</v>
      </c>
      <c r="O122" s="221">
        <v>14</v>
      </c>
      <c r="P122" s="221">
        <v>85</v>
      </c>
      <c r="Q122" s="221">
        <v>35</v>
      </c>
    </row>
    <row r="123" spans="2:17" ht="12.75">
      <c r="B123" s="222"/>
      <c r="C123" s="222"/>
      <c r="D123" s="222"/>
      <c r="E123" s="222"/>
      <c r="F123" s="222"/>
      <c r="G123" s="222"/>
      <c r="H123" s="222"/>
      <c r="I123" s="222"/>
      <c r="J123" s="222"/>
      <c r="K123" s="222"/>
      <c r="L123" s="222"/>
      <c r="M123" s="222"/>
      <c r="N123" s="222"/>
      <c r="O123" s="222"/>
      <c r="P123" s="222"/>
      <c r="Q123" s="222"/>
    </row>
  </sheetData>
  <sheetProtection/>
  <mergeCells count="3">
    <mergeCell ref="P3:Q3"/>
    <mergeCell ref="B5:I5"/>
    <mergeCell ref="B65:I65"/>
  </mergeCells>
  <dataValidations count="1">
    <dataValidation type="list" allowBlank="1" showInputMessage="1" showErrorMessage="1" sqref="P3:Q3">
      <formula1>$U$3:$U$4</formula1>
    </dataValidation>
  </dataValidation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EP43"/>
  <sheetViews>
    <sheetView zoomScalePageLayoutView="0" workbookViewId="0" topLeftCell="A1">
      <selection activeCell="A36" sqref="A36"/>
    </sheetView>
  </sheetViews>
  <sheetFormatPr defaultColWidth="9.140625" defaultRowHeight="12.75"/>
  <cols>
    <col min="2" max="2" width="17.421875" style="0" customWidth="1"/>
  </cols>
  <sheetData>
    <row r="1" spans="1:14" ht="15.75">
      <c r="A1" s="310" t="s">
        <v>142</v>
      </c>
      <c r="B1" s="310"/>
      <c r="C1" s="310"/>
      <c r="D1" s="310"/>
      <c r="E1" s="310"/>
      <c r="F1" s="310"/>
      <c r="G1" s="310"/>
      <c r="H1" s="310"/>
      <c r="I1" s="310"/>
      <c r="J1" s="310"/>
      <c r="K1" s="310"/>
      <c r="L1" s="310"/>
      <c r="M1" s="310"/>
      <c r="N1" s="310"/>
    </row>
    <row r="3" spans="3:123" ht="12.75">
      <c r="C3" t="s">
        <v>17</v>
      </c>
      <c r="AA3" t="s">
        <v>22</v>
      </c>
      <c r="AY3" t="s">
        <v>26</v>
      </c>
      <c r="BW3" t="s">
        <v>12</v>
      </c>
      <c r="CU3" t="s">
        <v>7</v>
      </c>
      <c r="DS3" t="s">
        <v>58</v>
      </c>
    </row>
    <row r="4" spans="3:141" ht="12.75">
      <c r="C4" t="s">
        <v>781</v>
      </c>
      <c r="I4" t="s">
        <v>144</v>
      </c>
      <c r="O4" t="s">
        <v>781</v>
      </c>
      <c r="U4" t="s">
        <v>870</v>
      </c>
      <c r="AA4" t="s">
        <v>781</v>
      </c>
      <c r="AG4" t="s">
        <v>144</v>
      </c>
      <c r="AM4" t="s">
        <v>781</v>
      </c>
      <c r="AS4" t="s">
        <v>870</v>
      </c>
      <c r="AY4" t="s">
        <v>781</v>
      </c>
      <c r="BE4" t="s">
        <v>144</v>
      </c>
      <c r="BK4" t="s">
        <v>781</v>
      </c>
      <c r="BQ4" t="s">
        <v>870</v>
      </c>
      <c r="BW4" t="s">
        <v>781</v>
      </c>
      <c r="CC4" t="s">
        <v>144</v>
      </c>
      <c r="CI4" t="s">
        <v>781</v>
      </c>
      <c r="CO4" t="s">
        <v>870</v>
      </c>
      <c r="CU4" t="s">
        <v>781</v>
      </c>
      <c r="DA4" t="s">
        <v>144</v>
      </c>
      <c r="DG4" t="s">
        <v>781</v>
      </c>
      <c r="DM4" t="s">
        <v>870</v>
      </c>
      <c r="DS4" t="s">
        <v>781</v>
      </c>
      <c r="DY4" t="s">
        <v>144</v>
      </c>
      <c r="EE4" t="s">
        <v>781</v>
      </c>
      <c r="EK4" t="s">
        <v>870</v>
      </c>
    </row>
    <row r="5" spans="3:141" ht="12.75">
      <c r="C5">
        <v>1</v>
      </c>
      <c r="I5">
        <v>1</v>
      </c>
      <c r="O5">
        <v>1</v>
      </c>
      <c r="U5">
        <v>1</v>
      </c>
      <c r="AA5">
        <v>1</v>
      </c>
      <c r="AG5">
        <v>1</v>
      </c>
      <c r="AM5">
        <v>1</v>
      </c>
      <c r="AS5">
        <v>1</v>
      </c>
      <c r="AY5">
        <v>1</v>
      </c>
      <c r="BE5">
        <v>1</v>
      </c>
      <c r="BK5">
        <v>1</v>
      </c>
      <c r="BQ5">
        <v>1</v>
      </c>
      <c r="BW5">
        <v>1</v>
      </c>
      <c r="CC5">
        <v>1</v>
      </c>
      <c r="CI5">
        <v>1</v>
      </c>
      <c r="CO5">
        <v>1</v>
      </c>
      <c r="CU5">
        <v>1</v>
      </c>
      <c r="DA5">
        <v>1</v>
      </c>
      <c r="DG5">
        <v>1</v>
      </c>
      <c r="DM5">
        <v>1</v>
      </c>
      <c r="DS5">
        <v>1</v>
      </c>
      <c r="DY5">
        <v>1</v>
      </c>
      <c r="EE5">
        <v>1</v>
      </c>
      <c r="EK5">
        <v>1</v>
      </c>
    </row>
    <row r="6" spans="3:141" ht="12.75">
      <c r="C6" t="s">
        <v>148</v>
      </c>
      <c r="I6" t="s">
        <v>150</v>
      </c>
      <c r="O6" t="s">
        <v>144</v>
      </c>
      <c r="U6" t="s">
        <v>858</v>
      </c>
      <c r="AA6" t="s">
        <v>148</v>
      </c>
      <c r="AG6" t="s">
        <v>150</v>
      </c>
      <c r="AM6" t="s">
        <v>144</v>
      </c>
      <c r="AS6" t="s">
        <v>858</v>
      </c>
      <c r="AY6" t="s">
        <v>148</v>
      </c>
      <c r="BE6" t="s">
        <v>150</v>
      </c>
      <c r="BK6" t="s">
        <v>144</v>
      </c>
      <c r="BQ6" t="s">
        <v>858</v>
      </c>
      <c r="BW6" t="s">
        <v>148</v>
      </c>
      <c r="CC6" t="s">
        <v>150</v>
      </c>
      <c r="CI6" t="s">
        <v>144</v>
      </c>
      <c r="CO6" t="s">
        <v>858</v>
      </c>
      <c r="CU6" t="s">
        <v>148</v>
      </c>
      <c r="DA6" t="s">
        <v>150</v>
      </c>
      <c r="DG6" t="s">
        <v>144</v>
      </c>
      <c r="DM6" t="s">
        <v>858</v>
      </c>
      <c r="DS6" t="s">
        <v>148</v>
      </c>
      <c r="DY6" t="s">
        <v>150</v>
      </c>
      <c r="EE6" t="s">
        <v>144</v>
      </c>
      <c r="EK6" t="s">
        <v>858</v>
      </c>
    </row>
    <row r="7" spans="3:141" ht="12.75">
      <c r="C7">
        <v>1</v>
      </c>
      <c r="F7" t="s">
        <v>58</v>
      </c>
      <c r="I7">
        <v>1</v>
      </c>
      <c r="L7" t="s">
        <v>58</v>
      </c>
      <c r="O7">
        <v>1</v>
      </c>
      <c r="U7">
        <v>1</v>
      </c>
      <c r="AA7">
        <v>1</v>
      </c>
      <c r="AD7" t="s">
        <v>58</v>
      </c>
      <c r="AG7">
        <v>1</v>
      </c>
      <c r="AJ7" t="s">
        <v>58</v>
      </c>
      <c r="AM7">
        <v>1</v>
      </c>
      <c r="AS7">
        <v>1</v>
      </c>
      <c r="AY7">
        <v>1</v>
      </c>
      <c r="BB7" t="s">
        <v>58</v>
      </c>
      <c r="BE7">
        <v>1</v>
      </c>
      <c r="BH7" t="s">
        <v>58</v>
      </c>
      <c r="BK7">
        <v>1</v>
      </c>
      <c r="BQ7">
        <v>1</v>
      </c>
      <c r="BW7">
        <v>1</v>
      </c>
      <c r="BZ7" t="s">
        <v>58</v>
      </c>
      <c r="CC7">
        <v>1</v>
      </c>
      <c r="CF7" t="s">
        <v>58</v>
      </c>
      <c r="CI7">
        <v>1</v>
      </c>
      <c r="CO7">
        <v>1</v>
      </c>
      <c r="CU7">
        <v>1</v>
      </c>
      <c r="CX7" t="s">
        <v>58</v>
      </c>
      <c r="DA7">
        <v>1</v>
      </c>
      <c r="DD7" t="s">
        <v>58</v>
      </c>
      <c r="DG7">
        <v>1</v>
      </c>
      <c r="DM7">
        <v>1</v>
      </c>
      <c r="DS7">
        <v>1</v>
      </c>
      <c r="DV7" t="s">
        <v>58</v>
      </c>
      <c r="DY7">
        <v>1</v>
      </c>
      <c r="EB7" t="s">
        <v>58</v>
      </c>
      <c r="EE7">
        <v>1</v>
      </c>
      <c r="EK7">
        <v>1</v>
      </c>
    </row>
    <row r="8" spans="3:141" ht="12.75">
      <c r="C8" t="s">
        <v>143</v>
      </c>
      <c r="F8" t="s">
        <v>143</v>
      </c>
      <c r="I8" t="s">
        <v>143</v>
      </c>
      <c r="L8" t="s">
        <v>143</v>
      </c>
      <c r="O8" t="s">
        <v>151</v>
      </c>
      <c r="U8" t="s">
        <v>144</v>
      </c>
      <c r="AA8" t="s">
        <v>143</v>
      </c>
      <c r="AD8" t="s">
        <v>143</v>
      </c>
      <c r="AG8" t="s">
        <v>143</v>
      </c>
      <c r="AJ8" t="s">
        <v>143</v>
      </c>
      <c r="AM8" t="s">
        <v>151</v>
      </c>
      <c r="AS8" t="s">
        <v>144</v>
      </c>
      <c r="AY8" t="s">
        <v>143</v>
      </c>
      <c r="BB8" t="s">
        <v>143</v>
      </c>
      <c r="BE8" t="s">
        <v>143</v>
      </c>
      <c r="BH8" t="s">
        <v>143</v>
      </c>
      <c r="BK8" t="s">
        <v>151</v>
      </c>
      <c r="BQ8" t="s">
        <v>144</v>
      </c>
      <c r="BW8" t="s">
        <v>143</v>
      </c>
      <c r="BZ8" t="s">
        <v>143</v>
      </c>
      <c r="CC8" t="s">
        <v>143</v>
      </c>
      <c r="CF8" t="s">
        <v>143</v>
      </c>
      <c r="CI8" t="s">
        <v>151</v>
      </c>
      <c r="CO8" t="s">
        <v>144</v>
      </c>
      <c r="CU8" t="s">
        <v>143</v>
      </c>
      <c r="CX8" t="s">
        <v>143</v>
      </c>
      <c r="DA8" t="s">
        <v>143</v>
      </c>
      <c r="DD8" t="s">
        <v>143</v>
      </c>
      <c r="DG8" t="s">
        <v>151</v>
      </c>
      <c r="DM8" t="s">
        <v>144</v>
      </c>
      <c r="DS8" t="s">
        <v>143</v>
      </c>
      <c r="DV8" t="s">
        <v>143</v>
      </c>
      <c r="DY8" t="s">
        <v>143</v>
      </c>
      <c r="EB8" t="s">
        <v>143</v>
      </c>
      <c r="EE8" t="s">
        <v>151</v>
      </c>
      <c r="EK8" t="s">
        <v>144</v>
      </c>
    </row>
    <row r="9" spans="3:141" ht="12.75">
      <c r="C9" t="s">
        <v>146</v>
      </c>
      <c r="D9" t="s">
        <v>145</v>
      </c>
      <c r="E9" t="s">
        <v>58</v>
      </c>
      <c r="F9" t="s">
        <v>146</v>
      </c>
      <c r="G9" t="s">
        <v>145</v>
      </c>
      <c r="H9" t="s">
        <v>58</v>
      </c>
      <c r="I9" t="s">
        <v>146</v>
      </c>
      <c r="J9" t="s">
        <v>145</v>
      </c>
      <c r="K9" t="s">
        <v>58</v>
      </c>
      <c r="L9" t="s">
        <v>146</v>
      </c>
      <c r="M9" t="s">
        <v>145</v>
      </c>
      <c r="N9" t="s">
        <v>58</v>
      </c>
      <c r="O9">
        <v>1</v>
      </c>
      <c r="R9" t="s">
        <v>58</v>
      </c>
      <c r="U9">
        <v>1</v>
      </c>
      <c r="AA9" t="s">
        <v>146</v>
      </c>
      <c r="AB9" t="s">
        <v>145</v>
      </c>
      <c r="AC9" t="s">
        <v>58</v>
      </c>
      <c r="AD9" t="s">
        <v>146</v>
      </c>
      <c r="AE9" t="s">
        <v>145</v>
      </c>
      <c r="AF9" t="s">
        <v>58</v>
      </c>
      <c r="AG9" t="s">
        <v>146</v>
      </c>
      <c r="AH9" t="s">
        <v>145</v>
      </c>
      <c r="AI9" t="s">
        <v>58</v>
      </c>
      <c r="AJ9" t="s">
        <v>146</v>
      </c>
      <c r="AK9" t="s">
        <v>145</v>
      </c>
      <c r="AL9" t="s">
        <v>58</v>
      </c>
      <c r="AM9">
        <v>1</v>
      </c>
      <c r="AP9" t="s">
        <v>58</v>
      </c>
      <c r="AS9">
        <v>1</v>
      </c>
      <c r="AY9" t="s">
        <v>146</v>
      </c>
      <c r="AZ9" t="s">
        <v>145</v>
      </c>
      <c r="BA9" t="s">
        <v>58</v>
      </c>
      <c r="BB9" t="s">
        <v>146</v>
      </c>
      <c r="BC9" t="s">
        <v>145</v>
      </c>
      <c r="BD9" t="s">
        <v>58</v>
      </c>
      <c r="BE9" t="s">
        <v>146</v>
      </c>
      <c r="BF9" t="s">
        <v>145</v>
      </c>
      <c r="BG9" t="s">
        <v>58</v>
      </c>
      <c r="BH9" t="s">
        <v>146</v>
      </c>
      <c r="BI9" t="s">
        <v>145</v>
      </c>
      <c r="BJ9" t="s">
        <v>58</v>
      </c>
      <c r="BK9">
        <v>1</v>
      </c>
      <c r="BN9" t="s">
        <v>58</v>
      </c>
      <c r="BQ9">
        <v>1</v>
      </c>
      <c r="BW9" t="s">
        <v>146</v>
      </c>
      <c r="BX9" t="s">
        <v>145</v>
      </c>
      <c r="BY9" t="s">
        <v>58</v>
      </c>
      <c r="BZ9" t="s">
        <v>146</v>
      </c>
      <c r="CA9" t="s">
        <v>145</v>
      </c>
      <c r="CB9" t="s">
        <v>58</v>
      </c>
      <c r="CC9" t="s">
        <v>146</v>
      </c>
      <c r="CD9" t="s">
        <v>145</v>
      </c>
      <c r="CE9" t="s">
        <v>58</v>
      </c>
      <c r="CF9" t="s">
        <v>146</v>
      </c>
      <c r="CG9" t="s">
        <v>145</v>
      </c>
      <c r="CH9" t="s">
        <v>58</v>
      </c>
      <c r="CI9">
        <v>1</v>
      </c>
      <c r="CL9" t="s">
        <v>58</v>
      </c>
      <c r="CO9">
        <v>1</v>
      </c>
      <c r="CU9" t="s">
        <v>146</v>
      </c>
      <c r="CV9" t="s">
        <v>145</v>
      </c>
      <c r="CW9" t="s">
        <v>58</v>
      </c>
      <c r="CX9" t="s">
        <v>146</v>
      </c>
      <c r="CY9" t="s">
        <v>145</v>
      </c>
      <c r="CZ9" t="s">
        <v>58</v>
      </c>
      <c r="DA9" t="s">
        <v>146</v>
      </c>
      <c r="DB9" t="s">
        <v>145</v>
      </c>
      <c r="DC9" t="s">
        <v>58</v>
      </c>
      <c r="DD9" t="s">
        <v>146</v>
      </c>
      <c r="DE9" t="s">
        <v>145</v>
      </c>
      <c r="DF9" t="s">
        <v>58</v>
      </c>
      <c r="DG9">
        <v>1</v>
      </c>
      <c r="DJ9" t="s">
        <v>58</v>
      </c>
      <c r="DM9">
        <v>1</v>
      </c>
      <c r="DS9" t="s">
        <v>146</v>
      </c>
      <c r="DT9" t="s">
        <v>145</v>
      </c>
      <c r="DU9" t="s">
        <v>58</v>
      </c>
      <c r="DV9" t="s">
        <v>146</v>
      </c>
      <c r="DW9" t="s">
        <v>145</v>
      </c>
      <c r="DX9" t="s">
        <v>58</v>
      </c>
      <c r="DY9" t="s">
        <v>146</v>
      </c>
      <c r="DZ9" t="s">
        <v>145</v>
      </c>
      <c r="EA9" t="s">
        <v>58</v>
      </c>
      <c r="EB9" t="s">
        <v>146</v>
      </c>
      <c r="EC9" t="s">
        <v>145</v>
      </c>
      <c r="ED9" t="s">
        <v>58</v>
      </c>
      <c r="EE9">
        <v>1</v>
      </c>
      <c r="EH9" t="s">
        <v>58</v>
      </c>
      <c r="EK9">
        <v>1</v>
      </c>
    </row>
    <row r="10" spans="3:141" ht="12.75">
      <c r="C10" t="s">
        <v>157</v>
      </c>
      <c r="D10" t="s">
        <v>157</v>
      </c>
      <c r="E10" t="s">
        <v>157</v>
      </c>
      <c r="F10" t="s">
        <v>157</v>
      </c>
      <c r="G10" t="s">
        <v>157</v>
      </c>
      <c r="H10" t="s">
        <v>157</v>
      </c>
      <c r="I10" t="s">
        <v>157</v>
      </c>
      <c r="J10" t="s">
        <v>157</v>
      </c>
      <c r="K10" t="s">
        <v>157</v>
      </c>
      <c r="L10" t="s">
        <v>157</v>
      </c>
      <c r="M10" t="s">
        <v>157</v>
      </c>
      <c r="N10" t="s">
        <v>157</v>
      </c>
      <c r="O10" t="s">
        <v>143</v>
      </c>
      <c r="R10" t="s">
        <v>143</v>
      </c>
      <c r="U10" t="s">
        <v>871</v>
      </c>
      <c r="AA10" t="s">
        <v>157</v>
      </c>
      <c r="AB10" t="s">
        <v>157</v>
      </c>
      <c r="AC10" t="s">
        <v>157</v>
      </c>
      <c r="AD10" t="s">
        <v>157</v>
      </c>
      <c r="AE10" t="s">
        <v>157</v>
      </c>
      <c r="AF10" t="s">
        <v>157</v>
      </c>
      <c r="AG10" t="s">
        <v>157</v>
      </c>
      <c r="AH10" t="s">
        <v>157</v>
      </c>
      <c r="AI10" t="s">
        <v>157</v>
      </c>
      <c r="AJ10" t="s">
        <v>157</v>
      </c>
      <c r="AK10" t="s">
        <v>157</v>
      </c>
      <c r="AL10" t="s">
        <v>157</v>
      </c>
      <c r="AM10" t="s">
        <v>143</v>
      </c>
      <c r="AP10" t="s">
        <v>143</v>
      </c>
      <c r="AS10" t="s">
        <v>871</v>
      </c>
      <c r="AY10" t="s">
        <v>157</v>
      </c>
      <c r="AZ10" t="s">
        <v>157</v>
      </c>
      <c r="BA10" t="s">
        <v>157</v>
      </c>
      <c r="BB10" t="s">
        <v>157</v>
      </c>
      <c r="BC10" t="s">
        <v>157</v>
      </c>
      <c r="BD10" t="s">
        <v>157</v>
      </c>
      <c r="BE10" t="s">
        <v>157</v>
      </c>
      <c r="BF10" t="s">
        <v>157</v>
      </c>
      <c r="BG10" t="s">
        <v>157</v>
      </c>
      <c r="BH10" t="s">
        <v>157</v>
      </c>
      <c r="BI10" t="s">
        <v>157</v>
      </c>
      <c r="BJ10" t="s">
        <v>157</v>
      </c>
      <c r="BK10" t="s">
        <v>143</v>
      </c>
      <c r="BN10" t="s">
        <v>143</v>
      </c>
      <c r="BQ10" t="s">
        <v>871</v>
      </c>
      <c r="BW10" t="s">
        <v>157</v>
      </c>
      <c r="BX10" t="s">
        <v>157</v>
      </c>
      <c r="BY10" t="s">
        <v>157</v>
      </c>
      <c r="BZ10" t="s">
        <v>157</v>
      </c>
      <c r="CA10" t="s">
        <v>157</v>
      </c>
      <c r="CB10" t="s">
        <v>157</v>
      </c>
      <c r="CC10" t="s">
        <v>157</v>
      </c>
      <c r="CD10" t="s">
        <v>157</v>
      </c>
      <c r="CE10" t="s">
        <v>157</v>
      </c>
      <c r="CF10" t="s">
        <v>157</v>
      </c>
      <c r="CG10" t="s">
        <v>157</v>
      </c>
      <c r="CH10" t="s">
        <v>157</v>
      </c>
      <c r="CI10" t="s">
        <v>143</v>
      </c>
      <c r="CL10" t="s">
        <v>143</v>
      </c>
      <c r="CO10" t="s">
        <v>871</v>
      </c>
      <c r="CU10" t="s">
        <v>157</v>
      </c>
      <c r="CV10" t="s">
        <v>157</v>
      </c>
      <c r="CW10" t="s">
        <v>157</v>
      </c>
      <c r="CX10" t="s">
        <v>157</v>
      </c>
      <c r="CY10" t="s">
        <v>157</v>
      </c>
      <c r="CZ10" t="s">
        <v>157</v>
      </c>
      <c r="DA10" t="s">
        <v>157</v>
      </c>
      <c r="DB10" t="s">
        <v>157</v>
      </c>
      <c r="DC10" t="s">
        <v>157</v>
      </c>
      <c r="DD10" t="s">
        <v>157</v>
      </c>
      <c r="DE10" t="s">
        <v>157</v>
      </c>
      <c r="DF10" t="s">
        <v>157</v>
      </c>
      <c r="DG10" t="s">
        <v>143</v>
      </c>
      <c r="DJ10" t="s">
        <v>143</v>
      </c>
      <c r="DM10" t="s">
        <v>871</v>
      </c>
      <c r="DS10" t="s">
        <v>157</v>
      </c>
      <c r="DT10" t="s">
        <v>157</v>
      </c>
      <c r="DU10" t="s">
        <v>157</v>
      </c>
      <c r="DV10" t="s">
        <v>157</v>
      </c>
      <c r="DW10" t="s">
        <v>157</v>
      </c>
      <c r="DX10" t="s">
        <v>157</v>
      </c>
      <c r="DY10" t="s">
        <v>157</v>
      </c>
      <c r="DZ10" t="s">
        <v>157</v>
      </c>
      <c r="EA10" t="s">
        <v>157</v>
      </c>
      <c r="EB10" t="s">
        <v>157</v>
      </c>
      <c r="EC10" t="s">
        <v>157</v>
      </c>
      <c r="ED10" t="s">
        <v>157</v>
      </c>
      <c r="EE10" t="s">
        <v>143</v>
      </c>
      <c r="EH10" t="s">
        <v>143</v>
      </c>
      <c r="EK10" t="s">
        <v>871</v>
      </c>
    </row>
    <row r="11" spans="3:144" ht="12.75">
      <c r="C11" t="s">
        <v>146</v>
      </c>
      <c r="D11" t="s">
        <v>145</v>
      </c>
      <c r="E11" t="s">
        <v>58</v>
      </c>
      <c r="F11" t="s">
        <v>146</v>
      </c>
      <c r="G11" t="s">
        <v>145</v>
      </c>
      <c r="H11" t="s">
        <v>58</v>
      </c>
      <c r="I11">
        <v>1</v>
      </c>
      <c r="L11" t="s">
        <v>58</v>
      </c>
      <c r="O11" t="s">
        <v>146</v>
      </c>
      <c r="P11" t="s">
        <v>145</v>
      </c>
      <c r="Q11" t="s">
        <v>58</v>
      </c>
      <c r="R11" t="s">
        <v>146</v>
      </c>
      <c r="S11" t="s">
        <v>145</v>
      </c>
      <c r="T11" t="s">
        <v>58</v>
      </c>
      <c r="U11">
        <v>1</v>
      </c>
      <c r="X11" t="s">
        <v>58</v>
      </c>
      <c r="AA11" t="s">
        <v>146</v>
      </c>
      <c r="AB11" t="s">
        <v>145</v>
      </c>
      <c r="AC11" t="s">
        <v>58</v>
      </c>
      <c r="AD11" t="s">
        <v>146</v>
      </c>
      <c r="AE11" t="s">
        <v>145</v>
      </c>
      <c r="AF11" t="s">
        <v>58</v>
      </c>
      <c r="AG11">
        <v>1</v>
      </c>
      <c r="AJ11" t="s">
        <v>58</v>
      </c>
      <c r="AM11" t="s">
        <v>146</v>
      </c>
      <c r="AN11" t="s">
        <v>145</v>
      </c>
      <c r="AO11" t="s">
        <v>58</v>
      </c>
      <c r="AP11" t="s">
        <v>146</v>
      </c>
      <c r="AQ11" t="s">
        <v>145</v>
      </c>
      <c r="AR11" t="s">
        <v>58</v>
      </c>
      <c r="AS11">
        <v>1</v>
      </c>
      <c r="AV11" t="s">
        <v>58</v>
      </c>
      <c r="AY11" t="s">
        <v>146</v>
      </c>
      <c r="AZ11" t="s">
        <v>145</v>
      </c>
      <c r="BA11" t="s">
        <v>58</v>
      </c>
      <c r="BB11" t="s">
        <v>146</v>
      </c>
      <c r="BC11" t="s">
        <v>145</v>
      </c>
      <c r="BD11" t="s">
        <v>58</v>
      </c>
      <c r="BE11">
        <v>1</v>
      </c>
      <c r="BH11" t="s">
        <v>58</v>
      </c>
      <c r="BK11" t="s">
        <v>146</v>
      </c>
      <c r="BL11" t="s">
        <v>145</v>
      </c>
      <c r="BM11" t="s">
        <v>58</v>
      </c>
      <c r="BN11" t="s">
        <v>146</v>
      </c>
      <c r="BO11" t="s">
        <v>145</v>
      </c>
      <c r="BP11" t="s">
        <v>58</v>
      </c>
      <c r="BQ11">
        <v>1</v>
      </c>
      <c r="BT11" t="s">
        <v>58</v>
      </c>
      <c r="BW11" t="s">
        <v>146</v>
      </c>
      <c r="BX11" t="s">
        <v>145</v>
      </c>
      <c r="BY11" t="s">
        <v>58</v>
      </c>
      <c r="BZ11" t="s">
        <v>146</v>
      </c>
      <c r="CA11" t="s">
        <v>145</v>
      </c>
      <c r="CB11" t="s">
        <v>58</v>
      </c>
      <c r="CC11">
        <v>1</v>
      </c>
      <c r="CF11" t="s">
        <v>58</v>
      </c>
      <c r="CI11" t="s">
        <v>146</v>
      </c>
      <c r="CJ11" t="s">
        <v>145</v>
      </c>
      <c r="CK11" t="s">
        <v>58</v>
      </c>
      <c r="CL11" t="s">
        <v>146</v>
      </c>
      <c r="CM11" t="s">
        <v>145</v>
      </c>
      <c r="CN11" t="s">
        <v>58</v>
      </c>
      <c r="CO11">
        <v>1</v>
      </c>
      <c r="CR11" t="s">
        <v>58</v>
      </c>
      <c r="CU11" t="s">
        <v>146</v>
      </c>
      <c r="CV11" t="s">
        <v>145</v>
      </c>
      <c r="CW11" t="s">
        <v>58</v>
      </c>
      <c r="CX11" t="s">
        <v>146</v>
      </c>
      <c r="CY11" t="s">
        <v>145</v>
      </c>
      <c r="CZ11" t="s">
        <v>58</v>
      </c>
      <c r="DA11">
        <v>1</v>
      </c>
      <c r="DD11" t="s">
        <v>58</v>
      </c>
      <c r="DG11" t="s">
        <v>146</v>
      </c>
      <c r="DH11" t="s">
        <v>145</v>
      </c>
      <c r="DI11" t="s">
        <v>58</v>
      </c>
      <c r="DJ11" t="s">
        <v>146</v>
      </c>
      <c r="DK11" t="s">
        <v>145</v>
      </c>
      <c r="DL11" t="s">
        <v>58</v>
      </c>
      <c r="DM11">
        <v>1</v>
      </c>
      <c r="DP11" t="s">
        <v>58</v>
      </c>
      <c r="DS11" t="s">
        <v>146</v>
      </c>
      <c r="DT11" t="s">
        <v>145</v>
      </c>
      <c r="DU11" t="s">
        <v>58</v>
      </c>
      <c r="DV11" t="s">
        <v>146</v>
      </c>
      <c r="DW11" t="s">
        <v>145</v>
      </c>
      <c r="DX11" t="s">
        <v>58</v>
      </c>
      <c r="DY11">
        <v>1</v>
      </c>
      <c r="EB11" t="s">
        <v>58</v>
      </c>
      <c r="EE11" t="s">
        <v>146</v>
      </c>
      <c r="EF11" t="s">
        <v>145</v>
      </c>
      <c r="EG11" t="s">
        <v>58</v>
      </c>
      <c r="EH11" t="s">
        <v>146</v>
      </c>
      <c r="EI11" t="s">
        <v>145</v>
      </c>
      <c r="EJ11" t="s">
        <v>58</v>
      </c>
      <c r="EK11">
        <v>1</v>
      </c>
      <c r="EN11" t="s">
        <v>58</v>
      </c>
    </row>
    <row r="12" spans="3:144" ht="12.75">
      <c r="C12" t="s">
        <v>157</v>
      </c>
      <c r="D12" t="s">
        <v>157</v>
      </c>
      <c r="E12" t="s">
        <v>157</v>
      </c>
      <c r="F12" t="s">
        <v>157</v>
      </c>
      <c r="G12" t="s">
        <v>157</v>
      </c>
      <c r="H12" t="s">
        <v>157</v>
      </c>
      <c r="I12" t="s">
        <v>143</v>
      </c>
      <c r="L12" t="s">
        <v>143</v>
      </c>
      <c r="O12" t="s">
        <v>157</v>
      </c>
      <c r="P12" t="s">
        <v>157</v>
      </c>
      <c r="Q12" t="s">
        <v>157</v>
      </c>
      <c r="R12" t="s">
        <v>157</v>
      </c>
      <c r="S12" t="s">
        <v>157</v>
      </c>
      <c r="T12" t="s">
        <v>157</v>
      </c>
      <c r="U12" t="s">
        <v>143</v>
      </c>
      <c r="X12" t="s">
        <v>143</v>
      </c>
      <c r="AA12" t="s">
        <v>157</v>
      </c>
      <c r="AB12" t="s">
        <v>157</v>
      </c>
      <c r="AC12" t="s">
        <v>157</v>
      </c>
      <c r="AD12" t="s">
        <v>157</v>
      </c>
      <c r="AE12" t="s">
        <v>157</v>
      </c>
      <c r="AF12" t="s">
        <v>157</v>
      </c>
      <c r="AG12" t="s">
        <v>143</v>
      </c>
      <c r="AJ12" t="s">
        <v>143</v>
      </c>
      <c r="AM12" t="s">
        <v>157</v>
      </c>
      <c r="AN12" t="s">
        <v>157</v>
      </c>
      <c r="AO12" t="s">
        <v>157</v>
      </c>
      <c r="AP12" t="s">
        <v>157</v>
      </c>
      <c r="AQ12" t="s">
        <v>157</v>
      </c>
      <c r="AR12" t="s">
        <v>157</v>
      </c>
      <c r="AS12" t="s">
        <v>143</v>
      </c>
      <c r="AV12" t="s">
        <v>143</v>
      </c>
      <c r="AY12" t="s">
        <v>157</v>
      </c>
      <c r="AZ12" t="s">
        <v>157</v>
      </c>
      <c r="BA12" t="s">
        <v>157</v>
      </c>
      <c r="BB12" t="s">
        <v>157</v>
      </c>
      <c r="BC12" t="s">
        <v>157</v>
      </c>
      <c r="BD12" t="s">
        <v>157</v>
      </c>
      <c r="BE12" t="s">
        <v>143</v>
      </c>
      <c r="BH12" t="s">
        <v>143</v>
      </c>
      <c r="BK12" t="s">
        <v>157</v>
      </c>
      <c r="BL12" t="s">
        <v>157</v>
      </c>
      <c r="BM12" t="s">
        <v>157</v>
      </c>
      <c r="BN12" t="s">
        <v>157</v>
      </c>
      <c r="BO12" t="s">
        <v>157</v>
      </c>
      <c r="BP12" t="s">
        <v>157</v>
      </c>
      <c r="BQ12" t="s">
        <v>143</v>
      </c>
      <c r="BT12" t="s">
        <v>143</v>
      </c>
      <c r="BW12" t="s">
        <v>157</v>
      </c>
      <c r="BX12" t="s">
        <v>157</v>
      </c>
      <c r="BY12" t="s">
        <v>157</v>
      </c>
      <c r="BZ12" t="s">
        <v>157</v>
      </c>
      <c r="CA12" t="s">
        <v>157</v>
      </c>
      <c r="CB12" t="s">
        <v>157</v>
      </c>
      <c r="CC12" t="s">
        <v>143</v>
      </c>
      <c r="CF12" t="s">
        <v>143</v>
      </c>
      <c r="CI12" t="s">
        <v>157</v>
      </c>
      <c r="CJ12" t="s">
        <v>157</v>
      </c>
      <c r="CK12" t="s">
        <v>157</v>
      </c>
      <c r="CL12" t="s">
        <v>157</v>
      </c>
      <c r="CM12" t="s">
        <v>157</v>
      </c>
      <c r="CN12" t="s">
        <v>157</v>
      </c>
      <c r="CO12" t="s">
        <v>143</v>
      </c>
      <c r="CR12" t="s">
        <v>143</v>
      </c>
      <c r="CU12" t="s">
        <v>157</v>
      </c>
      <c r="CV12" t="s">
        <v>157</v>
      </c>
      <c r="CW12" t="s">
        <v>157</v>
      </c>
      <c r="CX12" t="s">
        <v>157</v>
      </c>
      <c r="CY12" t="s">
        <v>157</v>
      </c>
      <c r="CZ12" t="s">
        <v>157</v>
      </c>
      <c r="DA12" t="s">
        <v>143</v>
      </c>
      <c r="DD12" t="s">
        <v>143</v>
      </c>
      <c r="DG12" t="s">
        <v>157</v>
      </c>
      <c r="DH12" t="s">
        <v>157</v>
      </c>
      <c r="DI12" t="s">
        <v>157</v>
      </c>
      <c r="DJ12" t="s">
        <v>157</v>
      </c>
      <c r="DK12" t="s">
        <v>157</v>
      </c>
      <c r="DL12" t="s">
        <v>157</v>
      </c>
      <c r="DM12" t="s">
        <v>143</v>
      </c>
      <c r="DP12" t="s">
        <v>143</v>
      </c>
      <c r="DS12" t="s">
        <v>157</v>
      </c>
      <c r="DT12" t="s">
        <v>157</v>
      </c>
      <c r="DU12" t="s">
        <v>157</v>
      </c>
      <c r="DV12" t="s">
        <v>157</v>
      </c>
      <c r="DW12" t="s">
        <v>157</v>
      </c>
      <c r="DX12" t="s">
        <v>157</v>
      </c>
      <c r="DY12" t="s">
        <v>143</v>
      </c>
      <c r="EB12" t="s">
        <v>143</v>
      </c>
      <c r="EE12" t="s">
        <v>157</v>
      </c>
      <c r="EF12" t="s">
        <v>157</v>
      </c>
      <c r="EG12" t="s">
        <v>157</v>
      </c>
      <c r="EH12" t="s">
        <v>157</v>
      </c>
      <c r="EI12" t="s">
        <v>157</v>
      </c>
      <c r="EJ12" t="s">
        <v>157</v>
      </c>
      <c r="EK12" t="s">
        <v>143</v>
      </c>
      <c r="EN12" t="s">
        <v>143</v>
      </c>
    </row>
    <row r="13" spans="3:146" ht="12.75">
      <c r="C13" t="s">
        <v>146</v>
      </c>
      <c r="D13" t="s">
        <v>145</v>
      </c>
      <c r="E13" t="s">
        <v>58</v>
      </c>
      <c r="F13" t="s">
        <v>146</v>
      </c>
      <c r="G13" t="s">
        <v>145</v>
      </c>
      <c r="H13" t="s">
        <v>58</v>
      </c>
      <c r="I13" t="s">
        <v>146</v>
      </c>
      <c r="J13" t="s">
        <v>145</v>
      </c>
      <c r="K13" t="s">
        <v>58</v>
      </c>
      <c r="L13" t="s">
        <v>146</v>
      </c>
      <c r="M13" t="s">
        <v>145</v>
      </c>
      <c r="N13" t="s">
        <v>58</v>
      </c>
      <c r="O13" t="s">
        <v>146</v>
      </c>
      <c r="P13" t="s">
        <v>145</v>
      </c>
      <c r="Q13" t="s">
        <v>58</v>
      </c>
      <c r="R13" t="s">
        <v>146</v>
      </c>
      <c r="S13" t="s">
        <v>145</v>
      </c>
      <c r="T13" t="s">
        <v>58</v>
      </c>
      <c r="U13" t="s">
        <v>146</v>
      </c>
      <c r="V13" t="s">
        <v>145</v>
      </c>
      <c r="W13" t="s">
        <v>58</v>
      </c>
      <c r="X13" t="s">
        <v>146</v>
      </c>
      <c r="Y13" t="s">
        <v>145</v>
      </c>
      <c r="Z13" t="s">
        <v>58</v>
      </c>
      <c r="AA13" t="s">
        <v>146</v>
      </c>
      <c r="AB13" t="s">
        <v>145</v>
      </c>
      <c r="AC13" t="s">
        <v>58</v>
      </c>
      <c r="AD13" t="s">
        <v>146</v>
      </c>
      <c r="AE13" t="s">
        <v>145</v>
      </c>
      <c r="AF13" t="s">
        <v>58</v>
      </c>
      <c r="AG13" t="s">
        <v>146</v>
      </c>
      <c r="AH13" t="s">
        <v>145</v>
      </c>
      <c r="AI13" t="s">
        <v>58</v>
      </c>
      <c r="AJ13" t="s">
        <v>146</v>
      </c>
      <c r="AK13" t="s">
        <v>145</v>
      </c>
      <c r="AL13" t="s">
        <v>58</v>
      </c>
      <c r="AM13" t="s">
        <v>146</v>
      </c>
      <c r="AN13" t="s">
        <v>145</v>
      </c>
      <c r="AO13" t="s">
        <v>58</v>
      </c>
      <c r="AP13" t="s">
        <v>146</v>
      </c>
      <c r="AQ13" t="s">
        <v>145</v>
      </c>
      <c r="AR13" t="s">
        <v>58</v>
      </c>
      <c r="AS13" t="s">
        <v>146</v>
      </c>
      <c r="AT13" t="s">
        <v>145</v>
      </c>
      <c r="AU13" t="s">
        <v>58</v>
      </c>
      <c r="AV13" t="s">
        <v>146</v>
      </c>
      <c r="AW13" t="s">
        <v>145</v>
      </c>
      <c r="AX13" t="s">
        <v>58</v>
      </c>
      <c r="AY13" t="s">
        <v>146</v>
      </c>
      <c r="AZ13" t="s">
        <v>145</v>
      </c>
      <c r="BA13" t="s">
        <v>58</v>
      </c>
      <c r="BB13" t="s">
        <v>146</v>
      </c>
      <c r="BC13" t="s">
        <v>145</v>
      </c>
      <c r="BD13" t="s">
        <v>58</v>
      </c>
      <c r="BE13" t="s">
        <v>146</v>
      </c>
      <c r="BF13" t="s">
        <v>145</v>
      </c>
      <c r="BG13" t="s">
        <v>58</v>
      </c>
      <c r="BH13" t="s">
        <v>146</v>
      </c>
      <c r="BI13" t="s">
        <v>145</v>
      </c>
      <c r="BJ13" t="s">
        <v>58</v>
      </c>
      <c r="BK13" t="s">
        <v>146</v>
      </c>
      <c r="BL13" t="s">
        <v>145</v>
      </c>
      <c r="BM13" t="s">
        <v>58</v>
      </c>
      <c r="BN13" t="s">
        <v>146</v>
      </c>
      <c r="BO13" t="s">
        <v>145</v>
      </c>
      <c r="BP13" t="s">
        <v>58</v>
      </c>
      <c r="BQ13" t="s">
        <v>146</v>
      </c>
      <c r="BR13" t="s">
        <v>145</v>
      </c>
      <c r="BS13" t="s">
        <v>58</v>
      </c>
      <c r="BT13" t="s">
        <v>146</v>
      </c>
      <c r="BU13" t="s">
        <v>145</v>
      </c>
      <c r="BV13" t="s">
        <v>58</v>
      </c>
      <c r="BW13" t="s">
        <v>146</v>
      </c>
      <c r="BX13" t="s">
        <v>145</v>
      </c>
      <c r="BY13" t="s">
        <v>58</v>
      </c>
      <c r="BZ13" t="s">
        <v>146</v>
      </c>
      <c r="CA13" t="s">
        <v>145</v>
      </c>
      <c r="CB13" t="s">
        <v>58</v>
      </c>
      <c r="CC13" t="s">
        <v>146</v>
      </c>
      <c r="CD13" t="s">
        <v>145</v>
      </c>
      <c r="CE13" t="s">
        <v>58</v>
      </c>
      <c r="CF13" t="s">
        <v>146</v>
      </c>
      <c r="CG13" t="s">
        <v>145</v>
      </c>
      <c r="CH13" t="s">
        <v>58</v>
      </c>
      <c r="CI13" t="s">
        <v>146</v>
      </c>
      <c r="CJ13" t="s">
        <v>145</v>
      </c>
      <c r="CK13" t="s">
        <v>58</v>
      </c>
      <c r="CL13" t="s">
        <v>146</v>
      </c>
      <c r="CM13" t="s">
        <v>145</v>
      </c>
      <c r="CN13" t="s">
        <v>58</v>
      </c>
      <c r="CO13" t="s">
        <v>146</v>
      </c>
      <c r="CP13" t="s">
        <v>145</v>
      </c>
      <c r="CQ13" t="s">
        <v>58</v>
      </c>
      <c r="CR13" t="s">
        <v>146</v>
      </c>
      <c r="CS13" t="s">
        <v>145</v>
      </c>
      <c r="CT13" t="s">
        <v>58</v>
      </c>
      <c r="CU13" t="s">
        <v>146</v>
      </c>
      <c r="CV13" t="s">
        <v>145</v>
      </c>
      <c r="CW13" t="s">
        <v>58</v>
      </c>
      <c r="CX13" t="s">
        <v>146</v>
      </c>
      <c r="CY13" t="s">
        <v>145</v>
      </c>
      <c r="CZ13" t="s">
        <v>58</v>
      </c>
      <c r="DA13" t="s">
        <v>146</v>
      </c>
      <c r="DB13" t="s">
        <v>145</v>
      </c>
      <c r="DC13" t="s">
        <v>58</v>
      </c>
      <c r="DD13" t="s">
        <v>146</v>
      </c>
      <c r="DE13" t="s">
        <v>145</v>
      </c>
      <c r="DF13" t="s">
        <v>58</v>
      </c>
      <c r="DG13" t="s">
        <v>146</v>
      </c>
      <c r="DH13" t="s">
        <v>145</v>
      </c>
      <c r="DI13" t="s">
        <v>58</v>
      </c>
      <c r="DJ13" t="s">
        <v>146</v>
      </c>
      <c r="DK13" t="s">
        <v>145</v>
      </c>
      <c r="DL13" t="s">
        <v>58</v>
      </c>
      <c r="DM13" t="s">
        <v>146</v>
      </c>
      <c r="DN13" t="s">
        <v>145</v>
      </c>
      <c r="DO13" t="s">
        <v>58</v>
      </c>
      <c r="DP13" t="s">
        <v>146</v>
      </c>
      <c r="DQ13" t="s">
        <v>145</v>
      </c>
      <c r="DR13" t="s">
        <v>58</v>
      </c>
      <c r="DS13" t="s">
        <v>146</v>
      </c>
      <c r="DT13" t="s">
        <v>145</v>
      </c>
      <c r="DU13" t="s">
        <v>58</v>
      </c>
      <c r="DV13" t="s">
        <v>146</v>
      </c>
      <c r="DW13" t="s">
        <v>145</v>
      </c>
      <c r="DX13" t="s">
        <v>58</v>
      </c>
      <c r="DY13" t="s">
        <v>146</v>
      </c>
      <c r="DZ13" t="s">
        <v>145</v>
      </c>
      <c r="EA13" t="s">
        <v>58</v>
      </c>
      <c r="EB13" t="s">
        <v>146</v>
      </c>
      <c r="EC13" t="s">
        <v>145</v>
      </c>
      <c r="ED13" t="s">
        <v>58</v>
      </c>
      <c r="EE13" t="s">
        <v>146</v>
      </c>
      <c r="EF13" t="s">
        <v>145</v>
      </c>
      <c r="EG13" t="s">
        <v>58</v>
      </c>
      <c r="EH13" t="s">
        <v>146</v>
      </c>
      <c r="EI13" t="s">
        <v>145</v>
      </c>
      <c r="EJ13" t="s">
        <v>58</v>
      </c>
      <c r="EK13" t="s">
        <v>146</v>
      </c>
      <c r="EL13" t="s">
        <v>145</v>
      </c>
      <c r="EM13" t="s">
        <v>58</v>
      </c>
      <c r="EN13" t="s">
        <v>146</v>
      </c>
      <c r="EO13" t="s">
        <v>145</v>
      </c>
      <c r="EP13" t="s">
        <v>58</v>
      </c>
    </row>
    <row r="14" spans="3:146" ht="12.75">
      <c r="C14" t="s">
        <v>157</v>
      </c>
      <c r="D14" t="s">
        <v>157</v>
      </c>
      <c r="E14" t="s">
        <v>157</v>
      </c>
      <c r="F14" t="s">
        <v>157</v>
      </c>
      <c r="G14" t="s">
        <v>157</v>
      </c>
      <c r="H14" t="s">
        <v>157</v>
      </c>
      <c r="I14" t="s">
        <v>157</v>
      </c>
      <c r="J14" t="s">
        <v>157</v>
      </c>
      <c r="K14" t="s">
        <v>157</v>
      </c>
      <c r="L14" t="s">
        <v>157</v>
      </c>
      <c r="M14" t="s">
        <v>157</v>
      </c>
      <c r="N14" t="s">
        <v>157</v>
      </c>
      <c r="O14" t="s">
        <v>157</v>
      </c>
      <c r="P14" t="s">
        <v>157</v>
      </c>
      <c r="Q14" t="s">
        <v>157</v>
      </c>
      <c r="R14" t="s">
        <v>157</v>
      </c>
      <c r="S14" t="s">
        <v>157</v>
      </c>
      <c r="T14" t="s">
        <v>157</v>
      </c>
      <c r="U14" t="s">
        <v>157</v>
      </c>
      <c r="V14" t="s">
        <v>157</v>
      </c>
      <c r="W14" t="s">
        <v>157</v>
      </c>
      <c r="X14" t="s">
        <v>157</v>
      </c>
      <c r="Y14" t="s">
        <v>157</v>
      </c>
      <c r="Z14" t="s">
        <v>157</v>
      </c>
      <c r="AA14" t="s">
        <v>157</v>
      </c>
      <c r="AB14" t="s">
        <v>157</v>
      </c>
      <c r="AC14" t="s">
        <v>157</v>
      </c>
      <c r="AD14" t="s">
        <v>157</v>
      </c>
      <c r="AE14" t="s">
        <v>157</v>
      </c>
      <c r="AF14" t="s">
        <v>157</v>
      </c>
      <c r="AG14" t="s">
        <v>157</v>
      </c>
      <c r="AH14" t="s">
        <v>157</v>
      </c>
      <c r="AI14" t="s">
        <v>157</v>
      </c>
      <c r="AJ14" t="s">
        <v>157</v>
      </c>
      <c r="AK14" t="s">
        <v>157</v>
      </c>
      <c r="AL14" t="s">
        <v>157</v>
      </c>
      <c r="AM14" t="s">
        <v>157</v>
      </c>
      <c r="AN14" t="s">
        <v>157</v>
      </c>
      <c r="AO14" t="s">
        <v>157</v>
      </c>
      <c r="AP14" t="s">
        <v>157</v>
      </c>
      <c r="AQ14" t="s">
        <v>157</v>
      </c>
      <c r="AR14" t="s">
        <v>157</v>
      </c>
      <c r="AS14" t="s">
        <v>157</v>
      </c>
      <c r="AT14" t="s">
        <v>157</v>
      </c>
      <c r="AU14" t="s">
        <v>157</v>
      </c>
      <c r="AV14" t="s">
        <v>157</v>
      </c>
      <c r="AW14" t="s">
        <v>157</v>
      </c>
      <c r="AX14" t="s">
        <v>157</v>
      </c>
      <c r="AY14" t="s">
        <v>157</v>
      </c>
      <c r="AZ14" t="s">
        <v>157</v>
      </c>
      <c r="BA14" t="s">
        <v>157</v>
      </c>
      <c r="BB14" t="s">
        <v>157</v>
      </c>
      <c r="BC14" t="s">
        <v>157</v>
      </c>
      <c r="BD14" t="s">
        <v>157</v>
      </c>
      <c r="BE14" t="s">
        <v>157</v>
      </c>
      <c r="BF14" t="s">
        <v>157</v>
      </c>
      <c r="BG14" t="s">
        <v>157</v>
      </c>
      <c r="BH14" t="s">
        <v>157</v>
      </c>
      <c r="BI14" t="s">
        <v>157</v>
      </c>
      <c r="BJ14" t="s">
        <v>157</v>
      </c>
      <c r="BK14" t="s">
        <v>157</v>
      </c>
      <c r="BL14" t="s">
        <v>157</v>
      </c>
      <c r="BM14" t="s">
        <v>157</v>
      </c>
      <c r="BN14" t="s">
        <v>157</v>
      </c>
      <c r="BO14" t="s">
        <v>157</v>
      </c>
      <c r="BP14" t="s">
        <v>157</v>
      </c>
      <c r="BQ14" t="s">
        <v>157</v>
      </c>
      <c r="BR14" t="s">
        <v>157</v>
      </c>
      <c r="BS14" t="s">
        <v>157</v>
      </c>
      <c r="BT14" t="s">
        <v>157</v>
      </c>
      <c r="BU14" t="s">
        <v>157</v>
      </c>
      <c r="BV14" t="s">
        <v>157</v>
      </c>
      <c r="BW14" t="s">
        <v>157</v>
      </c>
      <c r="BX14" t="s">
        <v>157</v>
      </c>
      <c r="BY14" t="s">
        <v>157</v>
      </c>
      <c r="BZ14" t="s">
        <v>157</v>
      </c>
      <c r="CA14" t="s">
        <v>157</v>
      </c>
      <c r="CB14" t="s">
        <v>157</v>
      </c>
      <c r="CC14" t="s">
        <v>157</v>
      </c>
      <c r="CD14" t="s">
        <v>157</v>
      </c>
      <c r="CE14" t="s">
        <v>157</v>
      </c>
      <c r="CF14" t="s">
        <v>157</v>
      </c>
      <c r="CG14" t="s">
        <v>157</v>
      </c>
      <c r="CH14" t="s">
        <v>157</v>
      </c>
      <c r="CI14" t="s">
        <v>157</v>
      </c>
      <c r="CJ14" t="s">
        <v>157</v>
      </c>
      <c r="CK14" t="s">
        <v>157</v>
      </c>
      <c r="CL14" t="s">
        <v>157</v>
      </c>
      <c r="CM14" t="s">
        <v>157</v>
      </c>
      <c r="CN14" t="s">
        <v>157</v>
      </c>
      <c r="CO14" t="s">
        <v>157</v>
      </c>
      <c r="CP14" t="s">
        <v>157</v>
      </c>
      <c r="CQ14" t="s">
        <v>157</v>
      </c>
      <c r="CR14" t="s">
        <v>157</v>
      </c>
      <c r="CS14" t="s">
        <v>157</v>
      </c>
      <c r="CT14" t="s">
        <v>157</v>
      </c>
      <c r="CU14" t="s">
        <v>157</v>
      </c>
      <c r="CV14" t="s">
        <v>157</v>
      </c>
      <c r="CW14" t="s">
        <v>157</v>
      </c>
      <c r="CX14" t="s">
        <v>157</v>
      </c>
      <c r="CY14" t="s">
        <v>157</v>
      </c>
      <c r="CZ14" t="s">
        <v>157</v>
      </c>
      <c r="DA14" t="s">
        <v>157</v>
      </c>
      <c r="DB14" t="s">
        <v>157</v>
      </c>
      <c r="DC14" t="s">
        <v>157</v>
      </c>
      <c r="DD14" t="s">
        <v>157</v>
      </c>
      <c r="DE14" t="s">
        <v>157</v>
      </c>
      <c r="DF14" t="s">
        <v>157</v>
      </c>
      <c r="DG14" t="s">
        <v>157</v>
      </c>
      <c r="DH14" t="s">
        <v>157</v>
      </c>
      <c r="DI14" t="s">
        <v>157</v>
      </c>
      <c r="DJ14" t="s">
        <v>157</v>
      </c>
      <c r="DK14" t="s">
        <v>157</v>
      </c>
      <c r="DL14" t="s">
        <v>157</v>
      </c>
      <c r="DM14" t="s">
        <v>157</v>
      </c>
      <c r="DN14" t="s">
        <v>157</v>
      </c>
      <c r="DO14" t="s">
        <v>157</v>
      </c>
      <c r="DP14" t="s">
        <v>157</v>
      </c>
      <c r="DQ14" t="s">
        <v>157</v>
      </c>
      <c r="DR14" t="s">
        <v>157</v>
      </c>
      <c r="DS14" t="s">
        <v>157</v>
      </c>
      <c r="DT14" t="s">
        <v>157</v>
      </c>
      <c r="DU14" t="s">
        <v>157</v>
      </c>
      <c r="DV14" t="s">
        <v>157</v>
      </c>
      <c r="DW14" t="s">
        <v>157</v>
      </c>
      <c r="DX14" t="s">
        <v>157</v>
      </c>
      <c r="DY14" t="s">
        <v>157</v>
      </c>
      <c r="DZ14" t="s">
        <v>157</v>
      </c>
      <c r="EA14" t="s">
        <v>157</v>
      </c>
      <c r="EB14" t="s">
        <v>157</v>
      </c>
      <c r="EC14" t="s">
        <v>157</v>
      </c>
      <c r="ED14" t="s">
        <v>157</v>
      </c>
      <c r="EE14" t="s">
        <v>157</v>
      </c>
      <c r="EF14" t="s">
        <v>157</v>
      </c>
      <c r="EG14" t="s">
        <v>157</v>
      </c>
      <c r="EH14" t="s">
        <v>157</v>
      </c>
      <c r="EI14" t="s">
        <v>157</v>
      </c>
      <c r="EJ14" t="s">
        <v>157</v>
      </c>
      <c r="EK14" t="s">
        <v>157</v>
      </c>
      <c r="EL14" t="s">
        <v>157</v>
      </c>
      <c r="EM14" t="s">
        <v>157</v>
      </c>
      <c r="EN14" t="s">
        <v>157</v>
      </c>
      <c r="EO14" t="s">
        <v>157</v>
      </c>
      <c r="EP14" t="s">
        <v>157</v>
      </c>
    </row>
    <row r="15" spans="1:146" ht="12.75">
      <c r="A15" t="s">
        <v>729</v>
      </c>
      <c r="B15" t="s">
        <v>32</v>
      </c>
      <c r="C15">
        <v>96</v>
      </c>
      <c r="D15">
        <v>93</v>
      </c>
      <c r="E15">
        <v>94</v>
      </c>
      <c r="F15">
        <v>21112</v>
      </c>
      <c r="G15">
        <v>19793</v>
      </c>
      <c r="H15">
        <v>40905</v>
      </c>
      <c r="I15">
        <v>92</v>
      </c>
      <c r="J15">
        <v>94</v>
      </c>
      <c r="K15">
        <v>93</v>
      </c>
      <c r="L15">
        <v>21121</v>
      </c>
      <c r="M15">
        <v>19802</v>
      </c>
      <c r="N15">
        <v>40923</v>
      </c>
      <c r="O15">
        <v>90</v>
      </c>
      <c r="P15">
        <v>90</v>
      </c>
      <c r="Q15">
        <v>90</v>
      </c>
      <c r="R15">
        <v>21112</v>
      </c>
      <c r="S15">
        <v>19791</v>
      </c>
      <c r="T15">
        <v>40903</v>
      </c>
      <c r="U15">
        <v>88</v>
      </c>
      <c r="V15">
        <v>85</v>
      </c>
      <c r="W15">
        <v>87</v>
      </c>
      <c r="X15">
        <v>21112</v>
      </c>
      <c r="Y15">
        <v>19791</v>
      </c>
      <c r="Z15">
        <v>40903</v>
      </c>
      <c r="AA15">
        <v>95</v>
      </c>
      <c r="AB15">
        <v>92</v>
      </c>
      <c r="AC15">
        <v>94</v>
      </c>
      <c r="AD15">
        <v>10556</v>
      </c>
      <c r="AE15">
        <v>8929</v>
      </c>
      <c r="AF15">
        <v>19485</v>
      </c>
      <c r="AG15">
        <v>90</v>
      </c>
      <c r="AH15">
        <v>92</v>
      </c>
      <c r="AI15">
        <v>91</v>
      </c>
      <c r="AJ15">
        <v>10559</v>
      </c>
      <c r="AK15">
        <v>8936</v>
      </c>
      <c r="AL15">
        <v>19495</v>
      </c>
      <c r="AM15">
        <v>88</v>
      </c>
      <c r="AN15">
        <v>88</v>
      </c>
      <c r="AO15">
        <v>88</v>
      </c>
      <c r="AP15">
        <v>10555</v>
      </c>
      <c r="AQ15">
        <v>8929</v>
      </c>
      <c r="AR15">
        <v>19484</v>
      </c>
      <c r="AS15">
        <v>86</v>
      </c>
      <c r="AT15">
        <v>83</v>
      </c>
      <c r="AU15">
        <v>85</v>
      </c>
      <c r="AV15">
        <v>10555</v>
      </c>
      <c r="AW15">
        <v>8929</v>
      </c>
      <c r="AX15">
        <v>19484</v>
      </c>
      <c r="AY15">
        <v>94</v>
      </c>
      <c r="AZ15">
        <v>93</v>
      </c>
      <c r="BA15">
        <v>93</v>
      </c>
      <c r="BB15">
        <v>882</v>
      </c>
      <c r="BC15">
        <v>809</v>
      </c>
      <c r="BD15">
        <v>1691</v>
      </c>
      <c r="BE15">
        <v>98</v>
      </c>
      <c r="BF15">
        <v>98</v>
      </c>
      <c r="BG15">
        <v>98</v>
      </c>
      <c r="BH15">
        <v>883</v>
      </c>
      <c r="BI15">
        <v>809</v>
      </c>
      <c r="BJ15">
        <v>1692</v>
      </c>
      <c r="BK15">
        <v>93</v>
      </c>
      <c r="BL15">
        <v>92</v>
      </c>
      <c r="BM15">
        <v>93</v>
      </c>
      <c r="BN15">
        <v>882</v>
      </c>
      <c r="BO15">
        <v>809</v>
      </c>
      <c r="BP15">
        <v>1691</v>
      </c>
      <c r="BQ15">
        <v>91</v>
      </c>
      <c r="BR15">
        <v>89</v>
      </c>
      <c r="BS15">
        <v>90</v>
      </c>
      <c r="BT15">
        <v>882</v>
      </c>
      <c r="BU15">
        <v>809</v>
      </c>
      <c r="BV15">
        <v>1691</v>
      </c>
      <c r="BW15">
        <v>97</v>
      </c>
      <c r="BX15">
        <v>95</v>
      </c>
      <c r="BY15">
        <v>96</v>
      </c>
      <c r="BZ15">
        <v>9051</v>
      </c>
      <c r="CA15">
        <v>7950</v>
      </c>
      <c r="CB15">
        <v>17001</v>
      </c>
      <c r="CC15">
        <v>92</v>
      </c>
      <c r="CD15">
        <v>95</v>
      </c>
      <c r="CE15">
        <v>93</v>
      </c>
      <c r="CF15">
        <v>9056</v>
      </c>
      <c r="CG15">
        <v>7949</v>
      </c>
      <c r="CH15">
        <v>17005</v>
      </c>
      <c r="CI15">
        <v>91</v>
      </c>
      <c r="CJ15">
        <v>92</v>
      </c>
      <c r="CK15">
        <v>92</v>
      </c>
      <c r="CL15">
        <v>9051</v>
      </c>
      <c r="CM15">
        <v>7947</v>
      </c>
      <c r="CN15">
        <v>16998</v>
      </c>
      <c r="CO15">
        <v>89</v>
      </c>
      <c r="CP15">
        <v>88</v>
      </c>
      <c r="CQ15">
        <v>88</v>
      </c>
      <c r="CR15">
        <v>9051</v>
      </c>
      <c r="CS15">
        <v>7947</v>
      </c>
      <c r="CT15">
        <v>16998</v>
      </c>
      <c r="CU15">
        <v>97</v>
      </c>
      <c r="CV15">
        <v>95</v>
      </c>
      <c r="CW15">
        <v>96</v>
      </c>
      <c r="CX15">
        <v>169357</v>
      </c>
      <c r="CY15">
        <v>148869</v>
      </c>
      <c r="CZ15">
        <v>318226</v>
      </c>
      <c r="DA15">
        <v>92</v>
      </c>
      <c r="DB15">
        <v>95</v>
      </c>
      <c r="DC15">
        <v>94</v>
      </c>
      <c r="DD15">
        <v>169390</v>
      </c>
      <c r="DE15">
        <v>148894</v>
      </c>
      <c r="DF15">
        <v>318284</v>
      </c>
      <c r="DG15">
        <v>91</v>
      </c>
      <c r="DH15">
        <v>92</v>
      </c>
      <c r="DI15">
        <v>92</v>
      </c>
      <c r="DJ15">
        <v>169341</v>
      </c>
      <c r="DK15">
        <v>148852</v>
      </c>
      <c r="DL15">
        <v>318193</v>
      </c>
      <c r="DM15">
        <v>89</v>
      </c>
      <c r="DN15">
        <v>87</v>
      </c>
      <c r="DO15">
        <v>88</v>
      </c>
      <c r="DP15">
        <v>169341</v>
      </c>
      <c r="DQ15">
        <v>148852</v>
      </c>
      <c r="DR15">
        <v>318193</v>
      </c>
      <c r="DS15">
        <v>96</v>
      </c>
      <c r="DT15">
        <v>94</v>
      </c>
      <c r="DU15">
        <v>95</v>
      </c>
      <c r="DV15">
        <v>215272</v>
      </c>
      <c r="DW15">
        <v>190306</v>
      </c>
      <c r="DX15">
        <v>405578</v>
      </c>
      <c r="DY15">
        <v>92</v>
      </c>
      <c r="DZ15">
        <v>95</v>
      </c>
      <c r="EA15">
        <v>94</v>
      </c>
      <c r="EB15">
        <v>215329</v>
      </c>
      <c r="EC15">
        <v>190349</v>
      </c>
      <c r="ED15">
        <v>405678</v>
      </c>
      <c r="EE15">
        <v>91</v>
      </c>
      <c r="EF15">
        <v>92</v>
      </c>
      <c r="EG15">
        <v>91</v>
      </c>
      <c r="EH15">
        <v>215255</v>
      </c>
      <c r="EI15">
        <v>190282</v>
      </c>
      <c r="EJ15">
        <v>405537</v>
      </c>
      <c r="EK15">
        <v>89</v>
      </c>
      <c r="EL15">
        <v>87</v>
      </c>
      <c r="EM15">
        <v>88</v>
      </c>
      <c r="EN15">
        <v>215255</v>
      </c>
      <c r="EO15">
        <v>190282</v>
      </c>
      <c r="EP15">
        <v>405537</v>
      </c>
    </row>
    <row r="16" spans="2:146" ht="12.75">
      <c r="B16" t="s">
        <v>83</v>
      </c>
      <c r="C16">
        <v>56</v>
      </c>
      <c r="D16">
        <v>50</v>
      </c>
      <c r="E16">
        <v>52</v>
      </c>
      <c r="F16">
        <v>4094</v>
      </c>
      <c r="G16">
        <v>6743</v>
      </c>
      <c r="H16">
        <v>10837</v>
      </c>
      <c r="I16">
        <v>45</v>
      </c>
      <c r="J16">
        <v>55</v>
      </c>
      <c r="K16">
        <v>51</v>
      </c>
      <c r="L16">
        <v>4107</v>
      </c>
      <c r="M16">
        <v>6757</v>
      </c>
      <c r="N16">
        <v>10864</v>
      </c>
      <c r="O16">
        <v>38</v>
      </c>
      <c r="P16">
        <v>42</v>
      </c>
      <c r="Q16">
        <v>40</v>
      </c>
      <c r="R16">
        <v>4094</v>
      </c>
      <c r="S16">
        <v>6742</v>
      </c>
      <c r="T16">
        <v>10836</v>
      </c>
      <c r="U16">
        <v>32</v>
      </c>
      <c r="V16">
        <v>32</v>
      </c>
      <c r="W16">
        <v>32</v>
      </c>
      <c r="X16">
        <v>4094</v>
      </c>
      <c r="Y16">
        <v>6742</v>
      </c>
      <c r="Z16">
        <v>10836</v>
      </c>
      <c r="AA16">
        <v>62</v>
      </c>
      <c r="AB16">
        <v>59</v>
      </c>
      <c r="AC16">
        <v>60</v>
      </c>
      <c r="AD16">
        <v>2942</v>
      </c>
      <c r="AE16">
        <v>4939</v>
      </c>
      <c r="AF16">
        <v>7881</v>
      </c>
      <c r="AG16">
        <v>49</v>
      </c>
      <c r="AH16">
        <v>58</v>
      </c>
      <c r="AI16">
        <v>55</v>
      </c>
      <c r="AJ16">
        <v>2951</v>
      </c>
      <c r="AK16">
        <v>4956</v>
      </c>
      <c r="AL16">
        <v>7907</v>
      </c>
      <c r="AM16">
        <v>44</v>
      </c>
      <c r="AN16">
        <v>49</v>
      </c>
      <c r="AO16">
        <v>47</v>
      </c>
      <c r="AP16">
        <v>2942</v>
      </c>
      <c r="AQ16">
        <v>4939</v>
      </c>
      <c r="AR16">
        <v>7881</v>
      </c>
      <c r="AS16">
        <v>37</v>
      </c>
      <c r="AT16">
        <v>40</v>
      </c>
      <c r="AU16">
        <v>39</v>
      </c>
      <c r="AV16">
        <v>2942</v>
      </c>
      <c r="AW16">
        <v>4939</v>
      </c>
      <c r="AX16">
        <v>7881</v>
      </c>
      <c r="AY16">
        <v>47</v>
      </c>
      <c r="AZ16">
        <v>50</v>
      </c>
      <c r="BA16">
        <v>50</v>
      </c>
      <c r="BB16">
        <v>59</v>
      </c>
      <c r="BC16">
        <v>167</v>
      </c>
      <c r="BD16">
        <v>226</v>
      </c>
      <c r="BE16">
        <v>58</v>
      </c>
      <c r="BF16">
        <v>72</v>
      </c>
      <c r="BG16">
        <v>68</v>
      </c>
      <c r="BH16">
        <v>59</v>
      </c>
      <c r="BI16">
        <v>167</v>
      </c>
      <c r="BJ16">
        <v>226</v>
      </c>
      <c r="BK16">
        <v>39</v>
      </c>
      <c r="BL16">
        <v>48</v>
      </c>
      <c r="BM16">
        <v>46</v>
      </c>
      <c r="BN16">
        <v>59</v>
      </c>
      <c r="BO16">
        <v>167</v>
      </c>
      <c r="BP16">
        <v>226</v>
      </c>
      <c r="BQ16">
        <v>31</v>
      </c>
      <c r="BR16">
        <v>38</v>
      </c>
      <c r="BS16">
        <v>36</v>
      </c>
      <c r="BT16">
        <v>59</v>
      </c>
      <c r="BU16">
        <v>167</v>
      </c>
      <c r="BV16">
        <v>226</v>
      </c>
      <c r="BW16">
        <v>61</v>
      </c>
      <c r="BX16">
        <v>57</v>
      </c>
      <c r="BY16">
        <v>58</v>
      </c>
      <c r="BZ16">
        <v>2022</v>
      </c>
      <c r="CA16">
        <v>3620</v>
      </c>
      <c r="CB16">
        <v>5642</v>
      </c>
      <c r="CC16">
        <v>49</v>
      </c>
      <c r="CD16">
        <v>60</v>
      </c>
      <c r="CE16">
        <v>56</v>
      </c>
      <c r="CF16">
        <v>2025</v>
      </c>
      <c r="CG16">
        <v>3628</v>
      </c>
      <c r="CH16">
        <v>5653</v>
      </c>
      <c r="CI16">
        <v>42</v>
      </c>
      <c r="CJ16">
        <v>47</v>
      </c>
      <c r="CK16">
        <v>45</v>
      </c>
      <c r="CL16">
        <v>2022</v>
      </c>
      <c r="CM16">
        <v>3618</v>
      </c>
      <c r="CN16">
        <v>5640</v>
      </c>
      <c r="CO16">
        <v>37</v>
      </c>
      <c r="CP16">
        <v>37</v>
      </c>
      <c r="CQ16">
        <v>37</v>
      </c>
      <c r="CR16">
        <v>2022</v>
      </c>
      <c r="CS16">
        <v>3618</v>
      </c>
      <c r="CT16">
        <v>5640</v>
      </c>
      <c r="CU16">
        <v>56</v>
      </c>
      <c r="CV16">
        <v>53</v>
      </c>
      <c r="CW16">
        <v>54</v>
      </c>
      <c r="CX16">
        <v>36496</v>
      </c>
      <c r="CY16">
        <v>65901</v>
      </c>
      <c r="CZ16">
        <v>102397</v>
      </c>
      <c r="DA16">
        <v>47</v>
      </c>
      <c r="DB16">
        <v>60</v>
      </c>
      <c r="DC16">
        <v>55</v>
      </c>
      <c r="DD16">
        <v>36549</v>
      </c>
      <c r="DE16">
        <v>65992</v>
      </c>
      <c r="DF16">
        <v>102541</v>
      </c>
      <c r="DG16">
        <v>39</v>
      </c>
      <c r="DH16">
        <v>45</v>
      </c>
      <c r="DI16">
        <v>43</v>
      </c>
      <c r="DJ16">
        <v>36493</v>
      </c>
      <c r="DK16">
        <v>65890</v>
      </c>
      <c r="DL16">
        <v>102383</v>
      </c>
      <c r="DM16">
        <v>32</v>
      </c>
      <c r="DN16">
        <v>33</v>
      </c>
      <c r="DO16">
        <v>33</v>
      </c>
      <c r="DP16">
        <v>36493</v>
      </c>
      <c r="DQ16">
        <v>65890</v>
      </c>
      <c r="DR16">
        <v>102383</v>
      </c>
      <c r="DS16">
        <v>57</v>
      </c>
      <c r="DT16">
        <v>53</v>
      </c>
      <c r="DU16">
        <v>54</v>
      </c>
      <c r="DV16">
        <v>46640</v>
      </c>
      <c r="DW16">
        <v>83047</v>
      </c>
      <c r="DX16">
        <v>129687</v>
      </c>
      <c r="DY16">
        <v>47</v>
      </c>
      <c r="DZ16">
        <v>60</v>
      </c>
      <c r="EA16">
        <v>55</v>
      </c>
      <c r="EB16">
        <v>46719</v>
      </c>
      <c r="EC16">
        <v>83183</v>
      </c>
      <c r="ED16">
        <v>129902</v>
      </c>
      <c r="EE16">
        <v>39</v>
      </c>
      <c r="EF16">
        <v>45</v>
      </c>
      <c r="EG16">
        <v>43</v>
      </c>
      <c r="EH16">
        <v>46637</v>
      </c>
      <c r="EI16">
        <v>83033</v>
      </c>
      <c r="EJ16">
        <v>129670</v>
      </c>
      <c r="EK16">
        <v>33</v>
      </c>
      <c r="EL16">
        <v>34</v>
      </c>
      <c r="EM16">
        <v>33</v>
      </c>
      <c r="EN16">
        <v>46637</v>
      </c>
      <c r="EO16">
        <v>83033</v>
      </c>
      <c r="EP16">
        <v>129670</v>
      </c>
    </row>
    <row r="17" spans="2:146" ht="12.75">
      <c r="B17" t="s">
        <v>33</v>
      </c>
      <c r="C17">
        <v>61</v>
      </c>
      <c r="D17">
        <v>55</v>
      </c>
      <c r="E17">
        <v>57</v>
      </c>
      <c r="F17">
        <v>3650</v>
      </c>
      <c r="G17">
        <v>5835</v>
      </c>
      <c r="H17">
        <v>9485</v>
      </c>
      <c r="I17">
        <v>49</v>
      </c>
      <c r="J17">
        <v>61</v>
      </c>
      <c r="K17">
        <v>56</v>
      </c>
      <c r="L17">
        <v>3652</v>
      </c>
      <c r="M17">
        <v>5839</v>
      </c>
      <c r="N17">
        <v>9491</v>
      </c>
      <c r="O17">
        <v>41</v>
      </c>
      <c r="P17">
        <v>46</v>
      </c>
      <c r="Q17">
        <v>44</v>
      </c>
      <c r="R17">
        <v>3650</v>
      </c>
      <c r="S17">
        <v>5834</v>
      </c>
      <c r="T17">
        <v>9484</v>
      </c>
      <c r="U17">
        <v>35</v>
      </c>
      <c r="V17">
        <v>35</v>
      </c>
      <c r="W17">
        <v>35</v>
      </c>
      <c r="X17">
        <v>3650</v>
      </c>
      <c r="Y17">
        <v>5834</v>
      </c>
      <c r="Z17">
        <v>9484</v>
      </c>
      <c r="AA17">
        <v>66</v>
      </c>
      <c r="AB17">
        <v>65</v>
      </c>
      <c r="AC17">
        <v>65</v>
      </c>
      <c r="AD17">
        <v>2706</v>
      </c>
      <c r="AE17">
        <v>4225</v>
      </c>
      <c r="AF17">
        <v>6931</v>
      </c>
      <c r="AG17">
        <v>53</v>
      </c>
      <c r="AH17">
        <v>64</v>
      </c>
      <c r="AI17">
        <v>60</v>
      </c>
      <c r="AJ17">
        <v>2707</v>
      </c>
      <c r="AK17">
        <v>4233</v>
      </c>
      <c r="AL17">
        <v>6940</v>
      </c>
      <c r="AM17">
        <v>47</v>
      </c>
      <c r="AN17">
        <v>54</v>
      </c>
      <c r="AO17">
        <v>51</v>
      </c>
      <c r="AP17">
        <v>2706</v>
      </c>
      <c r="AQ17">
        <v>4225</v>
      </c>
      <c r="AR17">
        <v>6931</v>
      </c>
      <c r="AS17">
        <v>40</v>
      </c>
      <c r="AT17">
        <v>44</v>
      </c>
      <c r="AU17">
        <v>43</v>
      </c>
      <c r="AV17">
        <v>2706</v>
      </c>
      <c r="AW17">
        <v>4225</v>
      </c>
      <c r="AX17">
        <v>6931</v>
      </c>
      <c r="AY17" t="s">
        <v>782</v>
      </c>
      <c r="AZ17" t="s">
        <v>782</v>
      </c>
      <c r="BA17">
        <v>54</v>
      </c>
      <c r="BB17">
        <v>48</v>
      </c>
      <c r="BC17">
        <v>144</v>
      </c>
      <c r="BD17">
        <v>192</v>
      </c>
      <c r="BE17" t="s">
        <v>782</v>
      </c>
      <c r="BF17" t="s">
        <v>782</v>
      </c>
      <c r="BG17">
        <v>76</v>
      </c>
      <c r="BH17">
        <v>48</v>
      </c>
      <c r="BI17">
        <v>144</v>
      </c>
      <c r="BJ17">
        <v>192</v>
      </c>
      <c r="BK17" t="s">
        <v>782</v>
      </c>
      <c r="BL17" t="s">
        <v>782</v>
      </c>
      <c r="BM17">
        <v>49</v>
      </c>
      <c r="BN17">
        <v>48</v>
      </c>
      <c r="BO17">
        <v>144</v>
      </c>
      <c r="BP17">
        <v>192</v>
      </c>
      <c r="BQ17" t="s">
        <v>782</v>
      </c>
      <c r="BR17" t="s">
        <v>782</v>
      </c>
      <c r="BS17">
        <v>39</v>
      </c>
      <c r="BT17">
        <v>48</v>
      </c>
      <c r="BU17">
        <v>144</v>
      </c>
      <c r="BV17">
        <v>192</v>
      </c>
      <c r="BW17">
        <v>65</v>
      </c>
      <c r="BX17">
        <v>63</v>
      </c>
      <c r="BY17">
        <v>63</v>
      </c>
      <c r="BZ17">
        <v>1821</v>
      </c>
      <c r="CA17">
        <v>3059</v>
      </c>
      <c r="CB17">
        <v>4880</v>
      </c>
      <c r="CC17">
        <v>53</v>
      </c>
      <c r="CD17">
        <v>66</v>
      </c>
      <c r="CE17">
        <v>61</v>
      </c>
      <c r="CF17">
        <v>1822</v>
      </c>
      <c r="CG17">
        <v>3060</v>
      </c>
      <c r="CH17">
        <v>4882</v>
      </c>
      <c r="CI17">
        <v>45</v>
      </c>
      <c r="CJ17">
        <v>52</v>
      </c>
      <c r="CK17">
        <v>49</v>
      </c>
      <c r="CL17">
        <v>1821</v>
      </c>
      <c r="CM17">
        <v>3059</v>
      </c>
      <c r="CN17">
        <v>4880</v>
      </c>
      <c r="CO17">
        <v>39</v>
      </c>
      <c r="CP17">
        <v>41</v>
      </c>
      <c r="CQ17">
        <v>40</v>
      </c>
      <c r="CR17">
        <v>1821</v>
      </c>
      <c r="CS17">
        <v>3059</v>
      </c>
      <c r="CT17">
        <v>4880</v>
      </c>
      <c r="CU17">
        <v>60</v>
      </c>
      <c r="CV17">
        <v>58</v>
      </c>
      <c r="CW17">
        <v>58</v>
      </c>
      <c r="CX17">
        <v>33041</v>
      </c>
      <c r="CY17">
        <v>55981</v>
      </c>
      <c r="CZ17">
        <v>89022</v>
      </c>
      <c r="DA17">
        <v>50</v>
      </c>
      <c r="DB17">
        <v>66</v>
      </c>
      <c r="DC17">
        <v>60</v>
      </c>
      <c r="DD17">
        <v>33065</v>
      </c>
      <c r="DE17">
        <v>56005</v>
      </c>
      <c r="DF17">
        <v>89070</v>
      </c>
      <c r="DG17">
        <v>42</v>
      </c>
      <c r="DH17">
        <v>49</v>
      </c>
      <c r="DI17">
        <v>46</v>
      </c>
      <c r="DJ17">
        <v>33038</v>
      </c>
      <c r="DK17">
        <v>55971</v>
      </c>
      <c r="DL17">
        <v>89009</v>
      </c>
      <c r="DM17">
        <v>34</v>
      </c>
      <c r="DN17">
        <v>36</v>
      </c>
      <c r="DO17">
        <v>36</v>
      </c>
      <c r="DP17">
        <v>33038</v>
      </c>
      <c r="DQ17">
        <v>55971</v>
      </c>
      <c r="DR17">
        <v>89009</v>
      </c>
      <c r="DS17">
        <v>61</v>
      </c>
      <c r="DT17">
        <v>58</v>
      </c>
      <c r="DU17">
        <v>59</v>
      </c>
      <c r="DV17">
        <v>42198</v>
      </c>
      <c r="DW17">
        <v>70689</v>
      </c>
      <c r="DX17">
        <v>112887</v>
      </c>
      <c r="DY17">
        <v>50</v>
      </c>
      <c r="DZ17">
        <v>66</v>
      </c>
      <c r="EA17">
        <v>60</v>
      </c>
      <c r="EB17">
        <v>42227</v>
      </c>
      <c r="EC17">
        <v>70727</v>
      </c>
      <c r="ED17">
        <v>112954</v>
      </c>
      <c r="EE17">
        <v>42</v>
      </c>
      <c r="EF17">
        <v>49</v>
      </c>
      <c r="EG17">
        <v>47</v>
      </c>
      <c r="EH17">
        <v>42195</v>
      </c>
      <c r="EI17">
        <v>70678</v>
      </c>
      <c r="EJ17">
        <v>112873</v>
      </c>
      <c r="EK17">
        <v>35</v>
      </c>
      <c r="EL17">
        <v>37</v>
      </c>
      <c r="EM17">
        <v>36</v>
      </c>
      <c r="EN17">
        <v>42195</v>
      </c>
      <c r="EO17">
        <v>70678</v>
      </c>
      <c r="EP17">
        <v>112873</v>
      </c>
    </row>
    <row r="18" spans="2:146" ht="12.75">
      <c r="B18" t="s">
        <v>111</v>
      </c>
      <c r="C18">
        <v>67</v>
      </c>
      <c r="D18">
        <v>62</v>
      </c>
      <c r="E18">
        <v>64</v>
      </c>
      <c r="F18">
        <v>2705</v>
      </c>
      <c r="G18">
        <v>3857</v>
      </c>
      <c r="H18">
        <v>6562</v>
      </c>
      <c r="I18">
        <v>53</v>
      </c>
      <c r="J18">
        <v>67</v>
      </c>
      <c r="K18">
        <v>61</v>
      </c>
      <c r="L18">
        <v>2706</v>
      </c>
      <c r="M18">
        <v>3860</v>
      </c>
      <c r="N18">
        <v>6566</v>
      </c>
      <c r="O18">
        <v>45</v>
      </c>
      <c r="P18">
        <v>52</v>
      </c>
      <c r="Q18">
        <v>49</v>
      </c>
      <c r="R18">
        <v>2705</v>
      </c>
      <c r="S18">
        <v>3857</v>
      </c>
      <c r="T18">
        <v>6562</v>
      </c>
      <c r="U18">
        <v>39</v>
      </c>
      <c r="V18">
        <v>40</v>
      </c>
      <c r="W18">
        <v>40</v>
      </c>
      <c r="X18">
        <v>2705</v>
      </c>
      <c r="Y18">
        <v>3857</v>
      </c>
      <c r="Z18">
        <v>6562</v>
      </c>
      <c r="AA18">
        <v>72</v>
      </c>
      <c r="AB18">
        <v>71</v>
      </c>
      <c r="AC18">
        <v>71</v>
      </c>
      <c r="AD18">
        <v>1875</v>
      </c>
      <c r="AE18">
        <v>2505</v>
      </c>
      <c r="AF18">
        <v>4380</v>
      </c>
      <c r="AG18">
        <v>56</v>
      </c>
      <c r="AH18">
        <v>70</v>
      </c>
      <c r="AI18">
        <v>64</v>
      </c>
      <c r="AJ18">
        <v>1875</v>
      </c>
      <c r="AK18">
        <v>2507</v>
      </c>
      <c r="AL18">
        <v>4382</v>
      </c>
      <c r="AM18">
        <v>50</v>
      </c>
      <c r="AN18">
        <v>60</v>
      </c>
      <c r="AO18">
        <v>56</v>
      </c>
      <c r="AP18">
        <v>1875</v>
      </c>
      <c r="AQ18">
        <v>2505</v>
      </c>
      <c r="AR18">
        <v>4380</v>
      </c>
      <c r="AS18">
        <v>43</v>
      </c>
      <c r="AT18">
        <v>50</v>
      </c>
      <c r="AU18">
        <v>47</v>
      </c>
      <c r="AV18">
        <v>1875</v>
      </c>
      <c r="AW18">
        <v>2505</v>
      </c>
      <c r="AX18">
        <v>4380</v>
      </c>
      <c r="AY18">
        <v>66</v>
      </c>
      <c r="AZ18">
        <v>59</v>
      </c>
      <c r="BA18">
        <v>60</v>
      </c>
      <c r="BB18">
        <v>32</v>
      </c>
      <c r="BC18">
        <v>97</v>
      </c>
      <c r="BD18">
        <v>129</v>
      </c>
      <c r="BE18">
        <v>78</v>
      </c>
      <c r="BF18">
        <v>81</v>
      </c>
      <c r="BG18">
        <v>81</v>
      </c>
      <c r="BH18">
        <v>32</v>
      </c>
      <c r="BI18">
        <v>97</v>
      </c>
      <c r="BJ18">
        <v>129</v>
      </c>
      <c r="BK18">
        <v>53</v>
      </c>
      <c r="BL18">
        <v>56</v>
      </c>
      <c r="BM18">
        <v>55</v>
      </c>
      <c r="BN18">
        <v>32</v>
      </c>
      <c r="BO18">
        <v>97</v>
      </c>
      <c r="BP18">
        <v>129</v>
      </c>
      <c r="BQ18">
        <v>44</v>
      </c>
      <c r="BR18">
        <v>45</v>
      </c>
      <c r="BS18">
        <v>45</v>
      </c>
      <c r="BT18">
        <v>32</v>
      </c>
      <c r="BU18">
        <v>97</v>
      </c>
      <c r="BV18">
        <v>129</v>
      </c>
      <c r="BW18">
        <v>70</v>
      </c>
      <c r="BX18">
        <v>68</v>
      </c>
      <c r="BY18">
        <v>69</v>
      </c>
      <c r="BZ18">
        <v>1238</v>
      </c>
      <c r="CA18">
        <v>1717</v>
      </c>
      <c r="CB18">
        <v>2955</v>
      </c>
      <c r="CC18">
        <v>56</v>
      </c>
      <c r="CD18">
        <v>71</v>
      </c>
      <c r="CE18">
        <v>65</v>
      </c>
      <c r="CF18">
        <v>1238</v>
      </c>
      <c r="CG18">
        <v>1718</v>
      </c>
      <c r="CH18">
        <v>2956</v>
      </c>
      <c r="CI18">
        <v>49</v>
      </c>
      <c r="CJ18">
        <v>57</v>
      </c>
      <c r="CK18">
        <v>53</v>
      </c>
      <c r="CL18">
        <v>1238</v>
      </c>
      <c r="CM18">
        <v>1717</v>
      </c>
      <c r="CN18">
        <v>2955</v>
      </c>
      <c r="CO18">
        <v>43</v>
      </c>
      <c r="CP18">
        <v>45</v>
      </c>
      <c r="CQ18">
        <v>44</v>
      </c>
      <c r="CR18">
        <v>1238</v>
      </c>
      <c r="CS18">
        <v>1717</v>
      </c>
      <c r="CT18">
        <v>2955</v>
      </c>
      <c r="CU18">
        <v>66</v>
      </c>
      <c r="CV18">
        <v>64</v>
      </c>
      <c r="CW18">
        <v>65</v>
      </c>
      <c r="CX18">
        <v>22111</v>
      </c>
      <c r="CY18">
        <v>32621</v>
      </c>
      <c r="CZ18">
        <v>54732</v>
      </c>
      <c r="DA18">
        <v>55</v>
      </c>
      <c r="DB18">
        <v>72</v>
      </c>
      <c r="DC18">
        <v>65</v>
      </c>
      <c r="DD18">
        <v>22125</v>
      </c>
      <c r="DE18">
        <v>32629</v>
      </c>
      <c r="DF18">
        <v>54754</v>
      </c>
      <c r="DG18">
        <v>46</v>
      </c>
      <c r="DH18">
        <v>55</v>
      </c>
      <c r="DI18">
        <v>51</v>
      </c>
      <c r="DJ18">
        <v>22109</v>
      </c>
      <c r="DK18">
        <v>32615</v>
      </c>
      <c r="DL18">
        <v>54724</v>
      </c>
      <c r="DM18">
        <v>38</v>
      </c>
      <c r="DN18">
        <v>41</v>
      </c>
      <c r="DO18">
        <v>40</v>
      </c>
      <c r="DP18">
        <v>22109</v>
      </c>
      <c r="DQ18">
        <v>32615</v>
      </c>
      <c r="DR18">
        <v>54724</v>
      </c>
      <c r="DS18">
        <v>67</v>
      </c>
      <c r="DT18">
        <v>64</v>
      </c>
      <c r="DU18">
        <v>65</v>
      </c>
      <c r="DV18">
        <v>28603</v>
      </c>
      <c r="DW18">
        <v>41672</v>
      </c>
      <c r="DX18">
        <v>70275</v>
      </c>
      <c r="DY18">
        <v>55</v>
      </c>
      <c r="DZ18">
        <v>71</v>
      </c>
      <c r="EA18">
        <v>64</v>
      </c>
      <c r="EB18">
        <v>28619</v>
      </c>
      <c r="EC18">
        <v>41687</v>
      </c>
      <c r="ED18">
        <v>70306</v>
      </c>
      <c r="EE18">
        <v>47</v>
      </c>
      <c r="EF18">
        <v>55</v>
      </c>
      <c r="EG18">
        <v>52</v>
      </c>
      <c r="EH18">
        <v>28601</v>
      </c>
      <c r="EI18">
        <v>41666</v>
      </c>
      <c r="EJ18">
        <v>70267</v>
      </c>
      <c r="EK18">
        <v>39</v>
      </c>
      <c r="EL18">
        <v>42</v>
      </c>
      <c r="EM18">
        <v>41</v>
      </c>
      <c r="EN18">
        <v>28601</v>
      </c>
      <c r="EO18">
        <v>41666</v>
      </c>
      <c r="EP18">
        <v>70267</v>
      </c>
    </row>
    <row r="19" spans="2:146" ht="12.75">
      <c r="B19" t="s">
        <v>112</v>
      </c>
      <c r="C19">
        <v>43</v>
      </c>
      <c r="D19">
        <v>42</v>
      </c>
      <c r="E19">
        <v>42</v>
      </c>
      <c r="F19">
        <v>945</v>
      </c>
      <c r="G19">
        <v>1978</v>
      </c>
      <c r="H19">
        <v>2923</v>
      </c>
      <c r="I19">
        <v>38</v>
      </c>
      <c r="J19">
        <v>49</v>
      </c>
      <c r="K19">
        <v>45</v>
      </c>
      <c r="L19">
        <v>946</v>
      </c>
      <c r="M19">
        <v>1979</v>
      </c>
      <c r="N19">
        <v>2925</v>
      </c>
      <c r="O19">
        <v>30</v>
      </c>
      <c r="P19">
        <v>34</v>
      </c>
      <c r="Q19">
        <v>33</v>
      </c>
      <c r="R19">
        <v>945</v>
      </c>
      <c r="S19">
        <v>1977</v>
      </c>
      <c r="T19">
        <v>2922</v>
      </c>
      <c r="U19">
        <v>25</v>
      </c>
      <c r="V19">
        <v>26</v>
      </c>
      <c r="W19">
        <v>26</v>
      </c>
      <c r="X19">
        <v>945</v>
      </c>
      <c r="Y19">
        <v>1977</v>
      </c>
      <c r="Z19">
        <v>2922</v>
      </c>
      <c r="AA19">
        <v>54</v>
      </c>
      <c r="AB19">
        <v>55</v>
      </c>
      <c r="AC19">
        <v>55</v>
      </c>
      <c r="AD19">
        <v>831</v>
      </c>
      <c r="AE19">
        <v>1720</v>
      </c>
      <c r="AF19">
        <v>2551</v>
      </c>
      <c r="AG19">
        <v>44</v>
      </c>
      <c r="AH19">
        <v>56</v>
      </c>
      <c r="AI19">
        <v>52</v>
      </c>
      <c r="AJ19">
        <v>832</v>
      </c>
      <c r="AK19">
        <v>1726</v>
      </c>
      <c r="AL19">
        <v>2558</v>
      </c>
      <c r="AM19">
        <v>39</v>
      </c>
      <c r="AN19">
        <v>46</v>
      </c>
      <c r="AO19">
        <v>43</v>
      </c>
      <c r="AP19">
        <v>831</v>
      </c>
      <c r="AQ19">
        <v>1720</v>
      </c>
      <c r="AR19">
        <v>2551</v>
      </c>
      <c r="AS19">
        <v>32</v>
      </c>
      <c r="AT19">
        <v>36</v>
      </c>
      <c r="AU19">
        <v>35</v>
      </c>
      <c r="AV19">
        <v>831</v>
      </c>
      <c r="AW19">
        <v>1720</v>
      </c>
      <c r="AX19">
        <v>2551</v>
      </c>
      <c r="AY19" t="s">
        <v>782</v>
      </c>
      <c r="AZ19" t="s">
        <v>782</v>
      </c>
      <c r="BA19">
        <v>40</v>
      </c>
      <c r="BB19">
        <v>16</v>
      </c>
      <c r="BC19">
        <v>47</v>
      </c>
      <c r="BD19">
        <v>63</v>
      </c>
      <c r="BE19" t="s">
        <v>782</v>
      </c>
      <c r="BF19" t="s">
        <v>782</v>
      </c>
      <c r="BG19">
        <v>65</v>
      </c>
      <c r="BH19">
        <v>16</v>
      </c>
      <c r="BI19">
        <v>47</v>
      </c>
      <c r="BJ19">
        <v>63</v>
      </c>
      <c r="BK19" t="s">
        <v>782</v>
      </c>
      <c r="BL19" t="s">
        <v>782</v>
      </c>
      <c r="BM19">
        <v>37</v>
      </c>
      <c r="BN19">
        <v>16</v>
      </c>
      <c r="BO19">
        <v>47</v>
      </c>
      <c r="BP19">
        <v>63</v>
      </c>
      <c r="BQ19" t="s">
        <v>782</v>
      </c>
      <c r="BR19" t="s">
        <v>782</v>
      </c>
      <c r="BS19">
        <v>27</v>
      </c>
      <c r="BT19">
        <v>16</v>
      </c>
      <c r="BU19">
        <v>47</v>
      </c>
      <c r="BV19">
        <v>63</v>
      </c>
      <c r="BW19">
        <v>54</v>
      </c>
      <c r="BX19">
        <v>55</v>
      </c>
      <c r="BY19">
        <v>55</v>
      </c>
      <c r="BZ19">
        <v>583</v>
      </c>
      <c r="CA19">
        <v>1342</v>
      </c>
      <c r="CB19">
        <v>1925</v>
      </c>
      <c r="CC19">
        <v>44</v>
      </c>
      <c r="CD19">
        <v>60</v>
      </c>
      <c r="CE19">
        <v>56</v>
      </c>
      <c r="CF19">
        <v>584</v>
      </c>
      <c r="CG19">
        <v>1342</v>
      </c>
      <c r="CH19">
        <v>1926</v>
      </c>
      <c r="CI19">
        <v>37</v>
      </c>
      <c r="CJ19">
        <v>45</v>
      </c>
      <c r="CK19">
        <v>43</v>
      </c>
      <c r="CL19">
        <v>583</v>
      </c>
      <c r="CM19">
        <v>1342</v>
      </c>
      <c r="CN19">
        <v>1925</v>
      </c>
      <c r="CO19">
        <v>31</v>
      </c>
      <c r="CP19">
        <v>35</v>
      </c>
      <c r="CQ19">
        <v>34</v>
      </c>
      <c r="CR19">
        <v>583</v>
      </c>
      <c r="CS19">
        <v>1342</v>
      </c>
      <c r="CT19">
        <v>1925</v>
      </c>
      <c r="CU19">
        <v>47</v>
      </c>
      <c r="CV19">
        <v>49</v>
      </c>
      <c r="CW19">
        <v>48</v>
      </c>
      <c r="CX19">
        <v>10930</v>
      </c>
      <c r="CY19">
        <v>23360</v>
      </c>
      <c r="CZ19">
        <v>34290</v>
      </c>
      <c r="DA19">
        <v>41</v>
      </c>
      <c r="DB19">
        <v>58</v>
      </c>
      <c r="DC19">
        <v>52</v>
      </c>
      <c r="DD19">
        <v>10940</v>
      </c>
      <c r="DE19">
        <v>23376</v>
      </c>
      <c r="DF19">
        <v>34316</v>
      </c>
      <c r="DG19">
        <v>33</v>
      </c>
      <c r="DH19">
        <v>41</v>
      </c>
      <c r="DI19">
        <v>38</v>
      </c>
      <c r="DJ19">
        <v>10929</v>
      </c>
      <c r="DK19">
        <v>23356</v>
      </c>
      <c r="DL19">
        <v>34285</v>
      </c>
      <c r="DM19">
        <v>26</v>
      </c>
      <c r="DN19">
        <v>30</v>
      </c>
      <c r="DO19">
        <v>29</v>
      </c>
      <c r="DP19">
        <v>10929</v>
      </c>
      <c r="DQ19">
        <v>23356</v>
      </c>
      <c r="DR19">
        <v>34285</v>
      </c>
      <c r="DS19">
        <v>48</v>
      </c>
      <c r="DT19">
        <v>49</v>
      </c>
      <c r="DU19">
        <v>49</v>
      </c>
      <c r="DV19">
        <v>13595</v>
      </c>
      <c r="DW19">
        <v>29017</v>
      </c>
      <c r="DX19">
        <v>42612</v>
      </c>
      <c r="DY19">
        <v>41</v>
      </c>
      <c r="DZ19">
        <v>57</v>
      </c>
      <c r="EA19">
        <v>52</v>
      </c>
      <c r="EB19">
        <v>13608</v>
      </c>
      <c r="EC19">
        <v>29040</v>
      </c>
      <c r="ED19">
        <v>42648</v>
      </c>
      <c r="EE19">
        <v>33</v>
      </c>
      <c r="EF19">
        <v>41</v>
      </c>
      <c r="EG19">
        <v>38</v>
      </c>
      <c r="EH19">
        <v>13594</v>
      </c>
      <c r="EI19">
        <v>29012</v>
      </c>
      <c r="EJ19">
        <v>42606</v>
      </c>
      <c r="EK19">
        <v>27</v>
      </c>
      <c r="EL19">
        <v>30</v>
      </c>
      <c r="EM19">
        <v>29</v>
      </c>
      <c r="EN19">
        <v>13594</v>
      </c>
      <c r="EO19">
        <v>29012</v>
      </c>
      <c r="EP19">
        <v>42606</v>
      </c>
    </row>
    <row r="20" spans="2:146" ht="12.75">
      <c r="B20" t="s">
        <v>34</v>
      </c>
      <c r="C20">
        <v>16</v>
      </c>
      <c r="D20">
        <v>16</v>
      </c>
      <c r="E20">
        <v>16</v>
      </c>
      <c r="F20">
        <v>444</v>
      </c>
      <c r="G20">
        <v>908</v>
      </c>
      <c r="H20">
        <v>1352</v>
      </c>
      <c r="I20">
        <v>13</v>
      </c>
      <c r="J20">
        <v>19</v>
      </c>
      <c r="K20">
        <v>17</v>
      </c>
      <c r="L20">
        <v>455</v>
      </c>
      <c r="M20">
        <v>918</v>
      </c>
      <c r="N20">
        <v>1373</v>
      </c>
      <c r="O20">
        <v>11</v>
      </c>
      <c r="P20">
        <v>13</v>
      </c>
      <c r="Q20">
        <v>12</v>
      </c>
      <c r="R20">
        <v>444</v>
      </c>
      <c r="S20">
        <v>908</v>
      </c>
      <c r="T20">
        <v>1352</v>
      </c>
      <c r="U20">
        <v>9</v>
      </c>
      <c r="V20">
        <v>10</v>
      </c>
      <c r="W20">
        <v>10</v>
      </c>
      <c r="X20">
        <v>444</v>
      </c>
      <c r="Y20">
        <v>908</v>
      </c>
      <c r="Z20">
        <v>1352</v>
      </c>
      <c r="AA20">
        <v>17</v>
      </c>
      <c r="AB20">
        <v>25</v>
      </c>
      <c r="AC20">
        <v>23</v>
      </c>
      <c r="AD20">
        <v>236</v>
      </c>
      <c r="AE20">
        <v>714</v>
      </c>
      <c r="AF20">
        <v>950</v>
      </c>
      <c r="AG20">
        <v>9</v>
      </c>
      <c r="AH20">
        <v>23</v>
      </c>
      <c r="AI20">
        <v>20</v>
      </c>
      <c r="AJ20">
        <v>244</v>
      </c>
      <c r="AK20">
        <v>723</v>
      </c>
      <c r="AL20">
        <v>967</v>
      </c>
      <c r="AM20">
        <v>9</v>
      </c>
      <c r="AN20">
        <v>19</v>
      </c>
      <c r="AO20">
        <v>17</v>
      </c>
      <c r="AP20">
        <v>236</v>
      </c>
      <c r="AQ20">
        <v>714</v>
      </c>
      <c r="AR20">
        <v>950</v>
      </c>
      <c r="AS20">
        <v>8</v>
      </c>
      <c r="AT20">
        <v>16</v>
      </c>
      <c r="AU20">
        <v>14</v>
      </c>
      <c r="AV20">
        <v>236</v>
      </c>
      <c r="AW20">
        <v>714</v>
      </c>
      <c r="AX20">
        <v>950</v>
      </c>
      <c r="AY20" t="s">
        <v>782</v>
      </c>
      <c r="AZ20" t="s">
        <v>782</v>
      </c>
      <c r="BA20">
        <v>26</v>
      </c>
      <c r="BB20">
        <v>11</v>
      </c>
      <c r="BC20">
        <v>23</v>
      </c>
      <c r="BD20">
        <v>34</v>
      </c>
      <c r="BE20" t="s">
        <v>782</v>
      </c>
      <c r="BF20" t="s">
        <v>782</v>
      </c>
      <c r="BG20">
        <v>26</v>
      </c>
      <c r="BH20">
        <v>11</v>
      </c>
      <c r="BI20">
        <v>23</v>
      </c>
      <c r="BJ20">
        <v>34</v>
      </c>
      <c r="BK20" t="s">
        <v>782</v>
      </c>
      <c r="BL20" t="s">
        <v>782</v>
      </c>
      <c r="BM20">
        <v>26</v>
      </c>
      <c r="BN20">
        <v>11</v>
      </c>
      <c r="BO20">
        <v>23</v>
      </c>
      <c r="BP20">
        <v>34</v>
      </c>
      <c r="BQ20" t="s">
        <v>782</v>
      </c>
      <c r="BR20" t="s">
        <v>782</v>
      </c>
      <c r="BS20">
        <v>18</v>
      </c>
      <c r="BT20">
        <v>11</v>
      </c>
      <c r="BU20">
        <v>23</v>
      </c>
      <c r="BV20">
        <v>34</v>
      </c>
      <c r="BW20">
        <v>22</v>
      </c>
      <c r="BX20">
        <v>25</v>
      </c>
      <c r="BY20">
        <v>25</v>
      </c>
      <c r="BZ20">
        <v>201</v>
      </c>
      <c r="CA20">
        <v>561</v>
      </c>
      <c r="CB20">
        <v>762</v>
      </c>
      <c r="CC20">
        <v>17</v>
      </c>
      <c r="CD20">
        <v>25</v>
      </c>
      <c r="CE20">
        <v>23</v>
      </c>
      <c r="CF20">
        <v>203</v>
      </c>
      <c r="CG20">
        <v>568</v>
      </c>
      <c r="CH20">
        <v>771</v>
      </c>
      <c r="CI20">
        <v>15</v>
      </c>
      <c r="CJ20">
        <v>19</v>
      </c>
      <c r="CK20">
        <v>18</v>
      </c>
      <c r="CL20">
        <v>201</v>
      </c>
      <c r="CM20">
        <v>559</v>
      </c>
      <c r="CN20">
        <v>760</v>
      </c>
      <c r="CO20">
        <v>12</v>
      </c>
      <c r="CP20">
        <v>14</v>
      </c>
      <c r="CQ20">
        <v>14</v>
      </c>
      <c r="CR20">
        <v>201</v>
      </c>
      <c r="CS20">
        <v>559</v>
      </c>
      <c r="CT20">
        <v>760</v>
      </c>
      <c r="CU20">
        <v>19</v>
      </c>
      <c r="CV20">
        <v>24</v>
      </c>
      <c r="CW20">
        <v>23</v>
      </c>
      <c r="CX20">
        <v>3455</v>
      </c>
      <c r="CY20">
        <v>9920</v>
      </c>
      <c r="CZ20">
        <v>13375</v>
      </c>
      <c r="DA20">
        <v>15</v>
      </c>
      <c r="DB20">
        <v>27</v>
      </c>
      <c r="DC20">
        <v>24</v>
      </c>
      <c r="DD20">
        <v>3484</v>
      </c>
      <c r="DE20">
        <v>9987</v>
      </c>
      <c r="DF20">
        <v>13471</v>
      </c>
      <c r="DG20">
        <v>12</v>
      </c>
      <c r="DH20">
        <v>19</v>
      </c>
      <c r="DI20">
        <v>18</v>
      </c>
      <c r="DJ20">
        <v>3455</v>
      </c>
      <c r="DK20">
        <v>9919</v>
      </c>
      <c r="DL20">
        <v>13374</v>
      </c>
      <c r="DM20">
        <v>10</v>
      </c>
      <c r="DN20">
        <v>14</v>
      </c>
      <c r="DO20">
        <v>13</v>
      </c>
      <c r="DP20">
        <v>3455</v>
      </c>
      <c r="DQ20">
        <v>9919</v>
      </c>
      <c r="DR20">
        <v>13374</v>
      </c>
      <c r="DS20">
        <v>18</v>
      </c>
      <c r="DT20">
        <v>24</v>
      </c>
      <c r="DU20">
        <v>22</v>
      </c>
      <c r="DV20">
        <v>4442</v>
      </c>
      <c r="DW20">
        <v>12358</v>
      </c>
      <c r="DX20">
        <v>16800</v>
      </c>
      <c r="DY20">
        <v>14</v>
      </c>
      <c r="DZ20">
        <v>26</v>
      </c>
      <c r="EA20">
        <v>23</v>
      </c>
      <c r="EB20">
        <v>4492</v>
      </c>
      <c r="EC20">
        <v>12456</v>
      </c>
      <c r="ED20">
        <v>16948</v>
      </c>
      <c r="EE20">
        <v>12</v>
      </c>
      <c r="EF20">
        <v>19</v>
      </c>
      <c r="EG20">
        <v>17</v>
      </c>
      <c r="EH20">
        <v>4442</v>
      </c>
      <c r="EI20">
        <v>12355</v>
      </c>
      <c r="EJ20">
        <v>16797</v>
      </c>
      <c r="EK20">
        <v>10</v>
      </c>
      <c r="EL20">
        <v>14</v>
      </c>
      <c r="EM20">
        <v>13</v>
      </c>
      <c r="EN20">
        <v>4442</v>
      </c>
      <c r="EO20">
        <v>12355</v>
      </c>
      <c r="EP20">
        <v>16797</v>
      </c>
    </row>
    <row r="22" spans="2:146" ht="12.75">
      <c r="B22" t="s">
        <v>867</v>
      </c>
      <c r="C22">
        <v>89</v>
      </c>
      <c r="D22">
        <v>82</v>
      </c>
      <c r="E22">
        <v>85</v>
      </c>
      <c r="F22">
        <v>25223</v>
      </c>
      <c r="G22">
        <v>26554</v>
      </c>
      <c r="H22">
        <v>51777</v>
      </c>
      <c r="I22">
        <v>84</v>
      </c>
      <c r="J22">
        <v>84</v>
      </c>
      <c r="K22">
        <v>84</v>
      </c>
      <c r="L22">
        <v>25245</v>
      </c>
      <c r="M22">
        <v>26578</v>
      </c>
      <c r="N22">
        <v>51823</v>
      </c>
      <c r="O22">
        <v>82</v>
      </c>
      <c r="P22">
        <v>78</v>
      </c>
      <c r="Q22">
        <v>80</v>
      </c>
      <c r="R22">
        <v>25223</v>
      </c>
      <c r="S22">
        <v>26551</v>
      </c>
      <c r="T22">
        <v>51774</v>
      </c>
      <c r="U22">
        <v>79</v>
      </c>
      <c r="V22">
        <v>72</v>
      </c>
      <c r="W22">
        <v>75</v>
      </c>
      <c r="X22">
        <v>25223</v>
      </c>
      <c r="Y22">
        <v>26551</v>
      </c>
      <c r="Z22">
        <v>51774</v>
      </c>
      <c r="AA22">
        <v>88</v>
      </c>
      <c r="AB22">
        <v>80</v>
      </c>
      <c r="AC22">
        <v>84</v>
      </c>
      <c r="AD22">
        <v>13505</v>
      </c>
      <c r="AE22">
        <v>13877</v>
      </c>
      <c r="AF22">
        <v>27382</v>
      </c>
      <c r="AG22">
        <v>81</v>
      </c>
      <c r="AH22">
        <v>80</v>
      </c>
      <c r="AI22">
        <v>80</v>
      </c>
      <c r="AJ22">
        <v>13517</v>
      </c>
      <c r="AK22">
        <v>13901</v>
      </c>
      <c r="AL22">
        <v>27418</v>
      </c>
      <c r="AM22">
        <v>79</v>
      </c>
      <c r="AN22">
        <v>74</v>
      </c>
      <c r="AO22">
        <v>76</v>
      </c>
      <c r="AP22">
        <v>13504</v>
      </c>
      <c r="AQ22">
        <v>13877</v>
      </c>
      <c r="AR22">
        <v>27381</v>
      </c>
      <c r="AS22">
        <v>75</v>
      </c>
      <c r="AT22">
        <v>68</v>
      </c>
      <c r="AU22">
        <v>72</v>
      </c>
      <c r="AV22">
        <v>13504</v>
      </c>
      <c r="AW22">
        <v>13877</v>
      </c>
      <c r="AX22">
        <v>27381</v>
      </c>
      <c r="AY22">
        <v>91</v>
      </c>
      <c r="AZ22">
        <v>85</v>
      </c>
      <c r="BA22">
        <v>88</v>
      </c>
      <c r="BB22">
        <v>941</v>
      </c>
      <c r="BC22">
        <v>976</v>
      </c>
      <c r="BD22">
        <v>1917</v>
      </c>
      <c r="BE22">
        <v>95</v>
      </c>
      <c r="BF22">
        <v>94</v>
      </c>
      <c r="BG22">
        <v>94</v>
      </c>
      <c r="BH22">
        <v>942</v>
      </c>
      <c r="BI22">
        <v>976</v>
      </c>
      <c r="BJ22">
        <v>1918</v>
      </c>
      <c r="BK22">
        <v>90</v>
      </c>
      <c r="BL22">
        <v>85</v>
      </c>
      <c r="BM22">
        <v>87</v>
      </c>
      <c r="BN22">
        <v>941</v>
      </c>
      <c r="BO22">
        <v>976</v>
      </c>
      <c r="BP22">
        <v>1917</v>
      </c>
      <c r="BQ22">
        <v>88</v>
      </c>
      <c r="BR22">
        <v>80</v>
      </c>
      <c r="BS22">
        <v>84</v>
      </c>
      <c r="BT22">
        <v>941</v>
      </c>
      <c r="BU22">
        <v>976</v>
      </c>
      <c r="BV22">
        <v>1917</v>
      </c>
      <c r="BW22">
        <v>90</v>
      </c>
      <c r="BX22">
        <v>83</v>
      </c>
      <c r="BY22">
        <v>87</v>
      </c>
      <c r="BZ22">
        <v>11079</v>
      </c>
      <c r="CA22">
        <v>11577</v>
      </c>
      <c r="CB22">
        <v>22656</v>
      </c>
      <c r="CC22">
        <v>84</v>
      </c>
      <c r="CD22">
        <v>84</v>
      </c>
      <c r="CE22">
        <v>84</v>
      </c>
      <c r="CF22">
        <v>11087</v>
      </c>
      <c r="CG22">
        <v>11584</v>
      </c>
      <c r="CH22">
        <v>22671</v>
      </c>
      <c r="CI22">
        <v>82</v>
      </c>
      <c r="CJ22">
        <v>78</v>
      </c>
      <c r="CK22">
        <v>80</v>
      </c>
      <c r="CL22">
        <v>11079</v>
      </c>
      <c r="CM22">
        <v>11572</v>
      </c>
      <c r="CN22">
        <v>22651</v>
      </c>
      <c r="CO22">
        <v>80</v>
      </c>
      <c r="CP22">
        <v>72</v>
      </c>
      <c r="CQ22">
        <v>76</v>
      </c>
      <c r="CR22">
        <v>11079</v>
      </c>
      <c r="CS22">
        <v>11572</v>
      </c>
      <c r="CT22">
        <v>22651</v>
      </c>
      <c r="CU22">
        <v>89</v>
      </c>
      <c r="CV22">
        <v>82</v>
      </c>
      <c r="CW22">
        <v>86</v>
      </c>
      <c r="CX22">
        <v>205893</v>
      </c>
      <c r="CY22">
        <v>214815</v>
      </c>
      <c r="CZ22">
        <v>420708</v>
      </c>
      <c r="DA22">
        <v>84</v>
      </c>
      <c r="DB22">
        <v>85</v>
      </c>
      <c r="DC22">
        <v>84</v>
      </c>
      <c r="DD22">
        <v>205979</v>
      </c>
      <c r="DE22">
        <v>214932</v>
      </c>
      <c r="DF22">
        <v>420911</v>
      </c>
      <c r="DG22">
        <v>82</v>
      </c>
      <c r="DH22">
        <v>78</v>
      </c>
      <c r="DI22">
        <v>80</v>
      </c>
      <c r="DJ22">
        <v>205874</v>
      </c>
      <c r="DK22">
        <v>214787</v>
      </c>
      <c r="DL22">
        <v>420661</v>
      </c>
      <c r="DM22">
        <v>79</v>
      </c>
      <c r="DN22">
        <v>71</v>
      </c>
      <c r="DO22">
        <v>75</v>
      </c>
      <c r="DP22">
        <v>205874</v>
      </c>
      <c r="DQ22">
        <v>214787</v>
      </c>
      <c r="DR22">
        <v>420661</v>
      </c>
      <c r="DS22">
        <v>89</v>
      </c>
      <c r="DT22">
        <v>82</v>
      </c>
      <c r="DU22">
        <v>85</v>
      </c>
      <c r="DV22">
        <v>262492</v>
      </c>
      <c r="DW22">
        <v>274031</v>
      </c>
      <c r="DX22">
        <v>536523</v>
      </c>
      <c r="DY22">
        <v>84</v>
      </c>
      <c r="DZ22">
        <v>84</v>
      </c>
      <c r="EA22">
        <v>84</v>
      </c>
      <c r="EB22">
        <v>262633</v>
      </c>
      <c r="EC22">
        <v>274223</v>
      </c>
      <c r="ED22">
        <v>536856</v>
      </c>
      <c r="EE22">
        <v>82</v>
      </c>
      <c r="EF22">
        <v>77</v>
      </c>
      <c r="EG22">
        <v>79</v>
      </c>
      <c r="EH22">
        <v>262471</v>
      </c>
      <c r="EI22">
        <v>273993</v>
      </c>
      <c r="EJ22">
        <v>536464</v>
      </c>
      <c r="EK22">
        <v>79</v>
      </c>
      <c r="EL22">
        <v>71</v>
      </c>
      <c r="EM22">
        <v>74</v>
      </c>
      <c r="EN22">
        <v>262471</v>
      </c>
      <c r="EO22">
        <v>273993</v>
      </c>
      <c r="EP22">
        <v>536464</v>
      </c>
    </row>
    <row r="27" ht="12.75">
      <c r="C27" t="s">
        <v>847</v>
      </c>
    </row>
    <row r="28" spans="3:123" ht="12.75">
      <c r="C28" t="s">
        <v>17</v>
      </c>
      <c r="AA28" t="s">
        <v>22</v>
      </c>
      <c r="AY28" t="s">
        <v>26</v>
      </c>
      <c r="BW28" t="s">
        <v>12</v>
      </c>
      <c r="CU28" t="s">
        <v>7</v>
      </c>
      <c r="DS28" t="s">
        <v>58</v>
      </c>
    </row>
    <row r="29" spans="3:129" ht="12.75">
      <c r="C29" t="s">
        <v>887</v>
      </c>
      <c r="I29" t="s">
        <v>887</v>
      </c>
      <c r="AA29" t="s">
        <v>887</v>
      </c>
      <c r="AG29" t="s">
        <v>887</v>
      </c>
      <c r="AY29" t="s">
        <v>887</v>
      </c>
      <c r="BE29" t="s">
        <v>887</v>
      </c>
      <c r="BW29" t="s">
        <v>887</v>
      </c>
      <c r="CC29" t="s">
        <v>887</v>
      </c>
      <c r="CU29" t="s">
        <v>887</v>
      </c>
      <c r="DA29" t="s">
        <v>887</v>
      </c>
      <c r="DS29" t="s">
        <v>887</v>
      </c>
      <c r="DY29" t="s">
        <v>887</v>
      </c>
    </row>
    <row r="30" spans="3:129" ht="12.75">
      <c r="C30">
        <v>1</v>
      </c>
      <c r="I30">
        <v>1</v>
      </c>
      <c r="AA30">
        <v>1</v>
      </c>
      <c r="AG30">
        <v>1</v>
      </c>
      <c r="AY30">
        <v>1</v>
      </c>
      <c r="BE30">
        <v>1</v>
      </c>
      <c r="BW30">
        <v>1</v>
      </c>
      <c r="CC30">
        <v>1</v>
      </c>
      <c r="CU30">
        <v>1</v>
      </c>
      <c r="DA30">
        <v>1</v>
      </c>
      <c r="DS30">
        <v>1</v>
      </c>
      <c r="DY30">
        <v>1</v>
      </c>
    </row>
    <row r="31" spans="3:129" ht="12.75">
      <c r="C31" t="s">
        <v>888</v>
      </c>
      <c r="I31" t="s">
        <v>889</v>
      </c>
      <c r="AA31" t="s">
        <v>888</v>
      </c>
      <c r="AG31" t="s">
        <v>889</v>
      </c>
      <c r="AY31" t="s">
        <v>888</v>
      </c>
      <c r="BE31" t="s">
        <v>889</v>
      </c>
      <c r="BW31" t="s">
        <v>888</v>
      </c>
      <c r="CC31" t="s">
        <v>889</v>
      </c>
      <c r="CU31" t="s">
        <v>888</v>
      </c>
      <c r="DA31" t="s">
        <v>889</v>
      </c>
      <c r="DS31" t="s">
        <v>888</v>
      </c>
      <c r="DY31" t="s">
        <v>889</v>
      </c>
    </row>
    <row r="32" spans="3:132" ht="12.75">
      <c r="C32">
        <v>1</v>
      </c>
      <c r="F32" t="s">
        <v>58</v>
      </c>
      <c r="I32">
        <v>1</v>
      </c>
      <c r="L32" t="s">
        <v>58</v>
      </c>
      <c r="AA32">
        <v>1</v>
      </c>
      <c r="AD32" t="s">
        <v>58</v>
      </c>
      <c r="AG32">
        <v>1</v>
      </c>
      <c r="AJ32" t="s">
        <v>58</v>
      </c>
      <c r="AY32">
        <v>1</v>
      </c>
      <c r="BB32" t="s">
        <v>58</v>
      </c>
      <c r="BE32">
        <v>1</v>
      </c>
      <c r="BH32" t="s">
        <v>58</v>
      </c>
      <c r="BW32">
        <v>1</v>
      </c>
      <c r="BZ32" t="s">
        <v>58</v>
      </c>
      <c r="CC32">
        <v>1</v>
      </c>
      <c r="CF32" t="s">
        <v>58</v>
      </c>
      <c r="CU32">
        <v>1</v>
      </c>
      <c r="CX32" t="s">
        <v>58</v>
      </c>
      <c r="DA32">
        <v>1</v>
      </c>
      <c r="DD32" t="s">
        <v>58</v>
      </c>
      <c r="DS32">
        <v>1</v>
      </c>
      <c r="DV32" t="s">
        <v>58</v>
      </c>
      <c r="DY32">
        <v>1</v>
      </c>
      <c r="EB32" t="s">
        <v>58</v>
      </c>
    </row>
    <row r="33" spans="3:132" ht="12.75">
      <c r="C33" t="s">
        <v>143</v>
      </c>
      <c r="F33" t="s">
        <v>143</v>
      </c>
      <c r="I33" t="s">
        <v>143</v>
      </c>
      <c r="L33" t="s">
        <v>143</v>
      </c>
      <c r="AA33" t="s">
        <v>143</v>
      </c>
      <c r="AD33" t="s">
        <v>143</v>
      </c>
      <c r="AG33" t="s">
        <v>143</v>
      </c>
      <c r="AJ33" t="s">
        <v>143</v>
      </c>
      <c r="AY33" t="s">
        <v>143</v>
      </c>
      <c r="BB33" t="s">
        <v>143</v>
      </c>
      <c r="BE33" t="s">
        <v>143</v>
      </c>
      <c r="BH33" t="s">
        <v>143</v>
      </c>
      <c r="BW33" t="s">
        <v>143</v>
      </c>
      <c r="BZ33" t="s">
        <v>143</v>
      </c>
      <c r="CC33" t="s">
        <v>143</v>
      </c>
      <c r="CF33" t="s">
        <v>143</v>
      </c>
      <c r="CU33" t="s">
        <v>143</v>
      </c>
      <c r="CX33" t="s">
        <v>143</v>
      </c>
      <c r="DA33" t="s">
        <v>143</v>
      </c>
      <c r="DD33" t="s">
        <v>143</v>
      </c>
      <c r="DS33" t="s">
        <v>143</v>
      </c>
      <c r="DV33" t="s">
        <v>143</v>
      </c>
      <c r="DY33" t="s">
        <v>143</v>
      </c>
      <c r="EB33" t="s">
        <v>143</v>
      </c>
    </row>
    <row r="34" spans="3:134" ht="12.75">
      <c r="C34" t="s">
        <v>146</v>
      </c>
      <c r="D34" t="s">
        <v>145</v>
      </c>
      <c r="E34" t="s">
        <v>58</v>
      </c>
      <c r="F34" t="s">
        <v>146</v>
      </c>
      <c r="G34" t="s">
        <v>145</v>
      </c>
      <c r="H34" t="s">
        <v>58</v>
      </c>
      <c r="I34" t="s">
        <v>146</v>
      </c>
      <c r="J34" t="s">
        <v>145</v>
      </c>
      <c r="K34" t="s">
        <v>58</v>
      </c>
      <c r="L34" t="s">
        <v>146</v>
      </c>
      <c r="M34" t="s">
        <v>145</v>
      </c>
      <c r="N34" t="s">
        <v>58</v>
      </c>
      <c r="AA34" t="s">
        <v>146</v>
      </c>
      <c r="AB34" t="s">
        <v>145</v>
      </c>
      <c r="AC34" t="s">
        <v>58</v>
      </c>
      <c r="AD34" t="s">
        <v>146</v>
      </c>
      <c r="AE34" t="s">
        <v>145</v>
      </c>
      <c r="AF34" t="s">
        <v>58</v>
      </c>
      <c r="AG34" t="s">
        <v>146</v>
      </c>
      <c r="AH34" t="s">
        <v>145</v>
      </c>
      <c r="AI34" t="s">
        <v>58</v>
      </c>
      <c r="AJ34" t="s">
        <v>146</v>
      </c>
      <c r="AK34" t="s">
        <v>145</v>
      </c>
      <c r="AL34" t="s">
        <v>58</v>
      </c>
      <c r="AY34" t="s">
        <v>146</v>
      </c>
      <c r="AZ34" t="s">
        <v>145</v>
      </c>
      <c r="BA34" t="s">
        <v>58</v>
      </c>
      <c r="BB34" t="s">
        <v>146</v>
      </c>
      <c r="BC34" t="s">
        <v>145</v>
      </c>
      <c r="BD34" t="s">
        <v>58</v>
      </c>
      <c r="BE34" t="s">
        <v>146</v>
      </c>
      <c r="BF34" t="s">
        <v>145</v>
      </c>
      <c r="BG34" t="s">
        <v>58</v>
      </c>
      <c r="BH34" t="s">
        <v>146</v>
      </c>
      <c r="BI34" t="s">
        <v>145</v>
      </c>
      <c r="BJ34" t="s">
        <v>58</v>
      </c>
      <c r="BW34" t="s">
        <v>146</v>
      </c>
      <c r="BX34" t="s">
        <v>145</v>
      </c>
      <c r="BY34" t="s">
        <v>58</v>
      </c>
      <c r="BZ34" t="s">
        <v>146</v>
      </c>
      <c r="CA34" t="s">
        <v>145</v>
      </c>
      <c r="CB34" t="s">
        <v>58</v>
      </c>
      <c r="CC34" t="s">
        <v>146</v>
      </c>
      <c r="CD34" t="s">
        <v>145</v>
      </c>
      <c r="CE34" t="s">
        <v>58</v>
      </c>
      <c r="CF34" t="s">
        <v>146</v>
      </c>
      <c r="CG34" t="s">
        <v>145</v>
      </c>
      <c r="CH34" t="s">
        <v>58</v>
      </c>
      <c r="CU34" t="s">
        <v>146</v>
      </c>
      <c r="CV34" t="s">
        <v>145</v>
      </c>
      <c r="CW34" t="s">
        <v>58</v>
      </c>
      <c r="CX34" t="s">
        <v>146</v>
      </c>
      <c r="CY34" t="s">
        <v>145</v>
      </c>
      <c r="CZ34" t="s">
        <v>58</v>
      </c>
      <c r="DA34" t="s">
        <v>146</v>
      </c>
      <c r="DB34" t="s">
        <v>145</v>
      </c>
      <c r="DC34" t="s">
        <v>58</v>
      </c>
      <c r="DD34" t="s">
        <v>146</v>
      </c>
      <c r="DE34" t="s">
        <v>145</v>
      </c>
      <c r="DF34" t="s">
        <v>58</v>
      </c>
      <c r="DS34" t="s">
        <v>146</v>
      </c>
      <c r="DT34" t="s">
        <v>145</v>
      </c>
      <c r="DU34" t="s">
        <v>58</v>
      </c>
      <c r="DV34" t="s">
        <v>146</v>
      </c>
      <c r="DW34" t="s">
        <v>145</v>
      </c>
      <c r="DX34" t="s">
        <v>58</v>
      </c>
      <c r="DY34" t="s">
        <v>146</v>
      </c>
      <c r="DZ34" t="s">
        <v>145</v>
      </c>
      <c r="EA34" t="s">
        <v>58</v>
      </c>
      <c r="EB34" t="s">
        <v>146</v>
      </c>
      <c r="EC34" t="s">
        <v>145</v>
      </c>
      <c r="ED34" t="s">
        <v>58</v>
      </c>
    </row>
    <row r="35" spans="3:134" ht="12.75">
      <c r="C35" t="s">
        <v>157</v>
      </c>
      <c r="D35" t="s">
        <v>157</v>
      </c>
      <c r="E35" t="s">
        <v>157</v>
      </c>
      <c r="F35" t="s">
        <v>157</v>
      </c>
      <c r="G35" t="s">
        <v>157</v>
      </c>
      <c r="H35" t="s">
        <v>157</v>
      </c>
      <c r="I35" t="s">
        <v>157</v>
      </c>
      <c r="J35" t="s">
        <v>157</v>
      </c>
      <c r="K35" t="s">
        <v>157</v>
      </c>
      <c r="L35" t="s">
        <v>157</v>
      </c>
      <c r="M35" t="s">
        <v>157</v>
      </c>
      <c r="N35" t="s">
        <v>157</v>
      </c>
      <c r="AA35" t="s">
        <v>157</v>
      </c>
      <c r="AB35" t="s">
        <v>157</v>
      </c>
      <c r="AC35" t="s">
        <v>157</v>
      </c>
      <c r="AD35" t="s">
        <v>157</v>
      </c>
      <c r="AE35" t="s">
        <v>157</v>
      </c>
      <c r="AF35" t="s">
        <v>157</v>
      </c>
      <c r="AG35" t="s">
        <v>157</v>
      </c>
      <c r="AH35" t="s">
        <v>157</v>
      </c>
      <c r="AI35" t="s">
        <v>157</v>
      </c>
      <c r="AJ35" t="s">
        <v>157</v>
      </c>
      <c r="AK35" t="s">
        <v>157</v>
      </c>
      <c r="AL35" t="s">
        <v>157</v>
      </c>
      <c r="AY35" t="s">
        <v>157</v>
      </c>
      <c r="AZ35" t="s">
        <v>157</v>
      </c>
      <c r="BA35" t="s">
        <v>157</v>
      </c>
      <c r="BB35" t="s">
        <v>157</v>
      </c>
      <c r="BC35" t="s">
        <v>157</v>
      </c>
      <c r="BD35" t="s">
        <v>157</v>
      </c>
      <c r="BE35" t="s">
        <v>157</v>
      </c>
      <c r="BF35" t="s">
        <v>157</v>
      </c>
      <c r="BG35" t="s">
        <v>157</v>
      </c>
      <c r="BH35" t="s">
        <v>157</v>
      </c>
      <c r="BI35" t="s">
        <v>157</v>
      </c>
      <c r="BJ35" t="s">
        <v>157</v>
      </c>
      <c r="BW35" t="s">
        <v>157</v>
      </c>
      <c r="BX35" t="s">
        <v>157</v>
      </c>
      <c r="BY35" t="s">
        <v>157</v>
      </c>
      <c r="BZ35" t="s">
        <v>157</v>
      </c>
      <c r="CA35" t="s">
        <v>157</v>
      </c>
      <c r="CB35" t="s">
        <v>157</v>
      </c>
      <c r="CC35" t="s">
        <v>157</v>
      </c>
      <c r="CD35" t="s">
        <v>157</v>
      </c>
      <c r="CE35" t="s">
        <v>157</v>
      </c>
      <c r="CF35" t="s">
        <v>157</v>
      </c>
      <c r="CG35" t="s">
        <v>157</v>
      </c>
      <c r="CH35" t="s">
        <v>157</v>
      </c>
      <c r="CU35" t="s">
        <v>157</v>
      </c>
      <c r="CV35" t="s">
        <v>157</v>
      </c>
      <c r="CW35" t="s">
        <v>157</v>
      </c>
      <c r="CX35" t="s">
        <v>157</v>
      </c>
      <c r="CY35" t="s">
        <v>157</v>
      </c>
      <c r="CZ35" t="s">
        <v>157</v>
      </c>
      <c r="DA35" t="s">
        <v>157</v>
      </c>
      <c r="DB35" t="s">
        <v>157</v>
      </c>
      <c r="DC35" t="s">
        <v>157</v>
      </c>
      <c r="DD35" t="s">
        <v>157</v>
      </c>
      <c r="DE35" t="s">
        <v>157</v>
      </c>
      <c r="DF35" t="s">
        <v>157</v>
      </c>
      <c r="DS35" t="s">
        <v>157</v>
      </c>
      <c r="DT35" t="s">
        <v>157</v>
      </c>
      <c r="DU35" t="s">
        <v>157</v>
      </c>
      <c r="DV35" t="s">
        <v>157</v>
      </c>
      <c r="DW35" t="s">
        <v>157</v>
      </c>
      <c r="DX35" t="s">
        <v>157</v>
      </c>
      <c r="DY35" t="s">
        <v>157</v>
      </c>
      <c r="DZ35" t="s">
        <v>157</v>
      </c>
      <c r="EA35" t="s">
        <v>157</v>
      </c>
      <c r="EB35" t="s">
        <v>157</v>
      </c>
      <c r="EC35" t="s">
        <v>157</v>
      </c>
      <c r="ED35" t="s">
        <v>157</v>
      </c>
    </row>
    <row r="36" spans="1:134" ht="12.75">
      <c r="A36" t="s">
        <v>729</v>
      </c>
      <c r="B36" t="s">
        <v>32</v>
      </c>
      <c r="C36">
        <v>95</v>
      </c>
      <c r="D36">
        <v>94</v>
      </c>
      <c r="E36">
        <v>95</v>
      </c>
      <c r="F36">
        <v>19471</v>
      </c>
      <c r="G36">
        <v>18076</v>
      </c>
      <c r="H36">
        <v>37547</v>
      </c>
      <c r="I36">
        <v>93</v>
      </c>
      <c r="J36">
        <v>95</v>
      </c>
      <c r="K36">
        <v>94</v>
      </c>
      <c r="L36">
        <v>19479</v>
      </c>
      <c r="M36">
        <v>18119</v>
      </c>
      <c r="N36">
        <v>37598</v>
      </c>
      <c r="AA36">
        <v>95</v>
      </c>
      <c r="AB36">
        <v>93</v>
      </c>
      <c r="AC36">
        <v>94</v>
      </c>
      <c r="AD36">
        <v>9462</v>
      </c>
      <c r="AE36">
        <v>7877</v>
      </c>
      <c r="AF36">
        <v>17339</v>
      </c>
      <c r="AG36">
        <v>92</v>
      </c>
      <c r="AH36">
        <v>93</v>
      </c>
      <c r="AI36">
        <v>93</v>
      </c>
      <c r="AJ36">
        <v>9444</v>
      </c>
      <c r="AK36">
        <v>7875</v>
      </c>
      <c r="AL36">
        <v>17319</v>
      </c>
      <c r="AY36">
        <v>96</v>
      </c>
      <c r="AZ36">
        <v>96</v>
      </c>
      <c r="BA36">
        <v>96</v>
      </c>
      <c r="BB36">
        <v>783</v>
      </c>
      <c r="BC36">
        <v>706</v>
      </c>
      <c r="BD36">
        <v>1489</v>
      </c>
      <c r="BE36">
        <v>97</v>
      </c>
      <c r="BF36">
        <v>98</v>
      </c>
      <c r="BG36">
        <v>98</v>
      </c>
      <c r="BH36">
        <v>788</v>
      </c>
      <c r="BI36">
        <v>720</v>
      </c>
      <c r="BJ36">
        <v>1508</v>
      </c>
      <c r="BW36">
        <v>94</v>
      </c>
      <c r="BX36">
        <v>92</v>
      </c>
      <c r="BY36">
        <v>93</v>
      </c>
      <c r="BZ36">
        <v>8564</v>
      </c>
      <c r="CA36">
        <v>7512</v>
      </c>
      <c r="CB36">
        <v>16076</v>
      </c>
      <c r="CC36">
        <v>91</v>
      </c>
      <c r="CD36">
        <v>93</v>
      </c>
      <c r="CE36">
        <v>92</v>
      </c>
      <c r="CF36">
        <v>8573</v>
      </c>
      <c r="CG36">
        <v>7528</v>
      </c>
      <c r="CH36">
        <v>16101</v>
      </c>
      <c r="CU36">
        <v>93</v>
      </c>
      <c r="CV36">
        <v>91</v>
      </c>
      <c r="CW36">
        <v>92</v>
      </c>
      <c r="CX36">
        <v>164748</v>
      </c>
      <c r="CY36">
        <v>144620</v>
      </c>
      <c r="CZ36">
        <v>309368</v>
      </c>
      <c r="DA36">
        <v>91</v>
      </c>
      <c r="DB36">
        <v>93</v>
      </c>
      <c r="DC36">
        <v>92</v>
      </c>
      <c r="DD36">
        <v>164751</v>
      </c>
      <c r="DE36">
        <v>144679</v>
      </c>
      <c r="DF36">
        <v>309430</v>
      </c>
      <c r="DS36">
        <v>94</v>
      </c>
      <c r="DT36">
        <v>92</v>
      </c>
      <c r="DU36">
        <v>93</v>
      </c>
      <c r="DV36">
        <v>206613</v>
      </c>
      <c r="DW36">
        <v>182018</v>
      </c>
      <c r="DX36">
        <v>388631</v>
      </c>
      <c r="DY36">
        <v>91</v>
      </c>
      <c r="DZ36">
        <v>94</v>
      </c>
      <c r="EA36">
        <v>92</v>
      </c>
      <c r="EB36">
        <v>206618</v>
      </c>
      <c r="EC36">
        <v>182116</v>
      </c>
      <c r="ED36">
        <v>388734</v>
      </c>
    </row>
    <row r="37" spans="2:134" ht="12.75">
      <c r="B37" t="s">
        <v>83</v>
      </c>
      <c r="C37">
        <v>83</v>
      </c>
      <c r="D37">
        <v>81</v>
      </c>
      <c r="E37">
        <v>82</v>
      </c>
      <c r="F37">
        <v>3844</v>
      </c>
      <c r="G37">
        <v>6413</v>
      </c>
      <c r="H37">
        <v>10257</v>
      </c>
      <c r="I37">
        <v>68</v>
      </c>
      <c r="J37">
        <v>76</v>
      </c>
      <c r="K37">
        <v>73</v>
      </c>
      <c r="L37">
        <v>3848</v>
      </c>
      <c r="M37">
        <v>6403</v>
      </c>
      <c r="N37">
        <v>10251</v>
      </c>
      <c r="AA37">
        <v>85</v>
      </c>
      <c r="AB37">
        <v>82</v>
      </c>
      <c r="AC37">
        <v>83</v>
      </c>
      <c r="AD37">
        <v>2671</v>
      </c>
      <c r="AE37">
        <v>4528</v>
      </c>
      <c r="AF37">
        <v>7199</v>
      </c>
      <c r="AG37">
        <v>69</v>
      </c>
      <c r="AH37">
        <v>75</v>
      </c>
      <c r="AI37">
        <v>73</v>
      </c>
      <c r="AJ37">
        <v>2664</v>
      </c>
      <c r="AK37">
        <v>4527</v>
      </c>
      <c r="AL37">
        <v>7191</v>
      </c>
      <c r="AY37">
        <v>75</v>
      </c>
      <c r="AZ37">
        <v>82</v>
      </c>
      <c r="BA37">
        <v>80</v>
      </c>
      <c r="BB37">
        <v>48</v>
      </c>
      <c r="BC37">
        <v>146</v>
      </c>
      <c r="BD37">
        <v>194</v>
      </c>
      <c r="BE37">
        <v>70</v>
      </c>
      <c r="BF37">
        <v>83</v>
      </c>
      <c r="BG37">
        <v>80</v>
      </c>
      <c r="BH37">
        <v>46</v>
      </c>
      <c r="BI37">
        <v>145</v>
      </c>
      <c r="BJ37">
        <v>191</v>
      </c>
      <c r="BW37">
        <v>82</v>
      </c>
      <c r="BX37">
        <v>80</v>
      </c>
      <c r="BY37">
        <v>81</v>
      </c>
      <c r="BZ37">
        <v>1938</v>
      </c>
      <c r="CA37">
        <v>3477</v>
      </c>
      <c r="CB37">
        <v>5415</v>
      </c>
      <c r="CC37">
        <v>67</v>
      </c>
      <c r="CD37">
        <v>74</v>
      </c>
      <c r="CE37">
        <v>71</v>
      </c>
      <c r="CF37">
        <v>1936</v>
      </c>
      <c r="CG37">
        <v>3478</v>
      </c>
      <c r="CH37">
        <v>5414</v>
      </c>
      <c r="CU37">
        <v>80</v>
      </c>
      <c r="CV37">
        <v>77</v>
      </c>
      <c r="CW37">
        <v>78</v>
      </c>
      <c r="CX37">
        <v>35520</v>
      </c>
      <c r="CY37">
        <v>64282</v>
      </c>
      <c r="CZ37">
        <v>99802</v>
      </c>
      <c r="DA37">
        <v>64</v>
      </c>
      <c r="DB37">
        <v>73</v>
      </c>
      <c r="DC37">
        <v>70</v>
      </c>
      <c r="DD37">
        <v>35511</v>
      </c>
      <c r="DE37">
        <v>64247</v>
      </c>
      <c r="DF37">
        <v>99758</v>
      </c>
      <c r="DS37">
        <v>81</v>
      </c>
      <c r="DT37">
        <v>78</v>
      </c>
      <c r="DU37">
        <v>79</v>
      </c>
      <c r="DV37">
        <v>44917</v>
      </c>
      <c r="DW37">
        <v>80312</v>
      </c>
      <c r="DX37">
        <v>125229</v>
      </c>
      <c r="DY37">
        <v>65</v>
      </c>
      <c r="DZ37">
        <v>74</v>
      </c>
      <c r="EA37">
        <v>71</v>
      </c>
      <c r="EB37">
        <v>44897</v>
      </c>
      <c r="EC37">
        <v>80252</v>
      </c>
      <c r="ED37">
        <v>125149</v>
      </c>
    </row>
    <row r="38" spans="2:134" ht="12.75">
      <c r="B38" t="s">
        <v>33</v>
      </c>
      <c r="C38">
        <v>89</v>
      </c>
      <c r="D38">
        <v>87</v>
      </c>
      <c r="E38">
        <v>88</v>
      </c>
      <c r="F38">
        <v>3403</v>
      </c>
      <c r="G38">
        <v>5519</v>
      </c>
      <c r="H38">
        <v>8922</v>
      </c>
      <c r="I38">
        <v>72</v>
      </c>
      <c r="J38">
        <v>81</v>
      </c>
      <c r="K38">
        <v>78</v>
      </c>
      <c r="L38">
        <v>3403</v>
      </c>
      <c r="M38">
        <v>5508</v>
      </c>
      <c r="N38">
        <v>8911</v>
      </c>
      <c r="AA38">
        <v>89</v>
      </c>
      <c r="AB38">
        <v>88</v>
      </c>
      <c r="AC38">
        <v>88</v>
      </c>
      <c r="AD38">
        <v>2440</v>
      </c>
      <c r="AE38">
        <v>3836</v>
      </c>
      <c r="AF38">
        <v>6276</v>
      </c>
      <c r="AG38">
        <v>73</v>
      </c>
      <c r="AH38">
        <v>80</v>
      </c>
      <c r="AI38">
        <v>77</v>
      </c>
      <c r="AJ38">
        <v>2433</v>
      </c>
      <c r="AK38">
        <v>3834</v>
      </c>
      <c r="AL38">
        <v>6267</v>
      </c>
      <c r="AY38">
        <v>82</v>
      </c>
      <c r="AZ38">
        <v>88</v>
      </c>
      <c r="BA38">
        <v>86</v>
      </c>
      <c r="BB38">
        <v>39</v>
      </c>
      <c r="BC38">
        <v>123</v>
      </c>
      <c r="BD38">
        <v>162</v>
      </c>
      <c r="BE38">
        <v>78</v>
      </c>
      <c r="BF38">
        <v>91</v>
      </c>
      <c r="BG38">
        <v>88</v>
      </c>
      <c r="BH38">
        <v>37</v>
      </c>
      <c r="BI38">
        <v>122</v>
      </c>
      <c r="BJ38">
        <v>159</v>
      </c>
      <c r="BW38">
        <v>87</v>
      </c>
      <c r="BX38">
        <v>85</v>
      </c>
      <c r="BY38">
        <v>86</v>
      </c>
      <c r="BZ38">
        <v>1739</v>
      </c>
      <c r="CA38">
        <v>2933</v>
      </c>
      <c r="CB38">
        <v>4672</v>
      </c>
      <c r="CC38">
        <v>70</v>
      </c>
      <c r="CD38">
        <v>78</v>
      </c>
      <c r="CE38">
        <v>75</v>
      </c>
      <c r="CF38">
        <v>1738</v>
      </c>
      <c r="CG38">
        <v>2934</v>
      </c>
      <c r="CH38">
        <v>4672</v>
      </c>
      <c r="CU38">
        <v>84</v>
      </c>
      <c r="CV38">
        <v>82</v>
      </c>
      <c r="CW38">
        <v>83</v>
      </c>
      <c r="CX38">
        <v>32123</v>
      </c>
      <c r="CY38">
        <v>54551</v>
      </c>
      <c r="CZ38">
        <v>86674</v>
      </c>
      <c r="DA38">
        <v>67</v>
      </c>
      <c r="DB38">
        <v>78</v>
      </c>
      <c r="DC38">
        <v>74</v>
      </c>
      <c r="DD38">
        <v>32109</v>
      </c>
      <c r="DE38">
        <v>54502</v>
      </c>
      <c r="DF38">
        <v>86611</v>
      </c>
      <c r="DS38">
        <v>85</v>
      </c>
      <c r="DT38">
        <v>83</v>
      </c>
      <c r="DU38">
        <v>84</v>
      </c>
      <c r="DV38">
        <v>40549</v>
      </c>
      <c r="DW38">
        <v>68203</v>
      </c>
      <c r="DX38">
        <v>108752</v>
      </c>
      <c r="DY38">
        <v>68</v>
      </c>
      <c r="DZ38">
        <v>78</v>
      </c>
      <c r="EA38">
        <v>75</v>
      </c>
      <c r="EB38">
        <v>40521</v>
      </c>
      <c r="EC38">
        <v>68130</v>
      </c>
      <c r="ED38">
        <v>108651</v>
      </c>
    </row>
    <row r="39" spans="2:134" ht="12.75">
      <c r="B39" t="s">
        <v>111</v>
      </c>
      <c r="C39">
        <v>91</v>
      </c>
      <c r="D39">
        <v>90</v>
      </c>
      <c r="E39">
        <v>90</v>
      </c>
      <c r="F39">
        <v>2524</v>
      </c>
      <c r="G39">
        <v>3634</v>
      </c>
      <c r="H39">
        <v>6158</v>
      </c>
      <c r="I39">
        <v>74</v>
      </c>
      <c r="J39">
        <v>84</v>
      </c>
      <c r="K39">
        <v>80</v>
      </c>
      <c r="L39">
        <v>2522</v>
      </c>
      <c r="M39">
        <v>3629</v>
      </c>
      <c r="N39">
        <v>6151</v>
      </c>
      <c r="AA39">
        <v>91</v>
      </c>
      <c r="AB39">
        <v>90</v>
      </c>
      <c r="AC39">
        <v>91</v>
      </c>
      <c r="AD39">
        <v>1677</v>
      </c>
      <c r="AE39">
        <v>2253</v>
      </c>
      <c r="AF39">
        <v>3930</v>
      </c>
      <c r="AG39">
        <v>74</v>
      </c>
      <c r="AH39">
        <v>83</v>
      </c>
      <c r="AI39">
        <v>79</v>
      </c>
      <c r="AJ39">
        <v>1671</v>
      </c>
      <c r="AK39">
        <v>2249</v>
      </c>
      <c r="AL39">
        <v>3920</v>
      </c>
      <c r="AY39" t="s">
        <v>782</v>
      </c>
      <c r="AZ39" t="s">
        <v>782</v>
      </c>
      <c r="BA39">
        <v>89</v>
      </c>
      <c r="BB39">
        <v>25</v>
      </c>
      <c r="BC39">
        <v>81</v>
      </c>
      <c r="BD39">
        <v>106</v>
      </c>
      <c r="BE39">
        <v>83</v>
      </c>
      <c r="BF39">
        <v>93</v>
      </c>
      <c r="BG39">
        <v>90</v>
      </c>
      <c r="BH39">
        <v>23</v>
      </c>
      <c r="BI39">
        <v>82</v>
      </c>
      <c r="BJ39">
        <v>105</v>
      </c>
      <c r="BW39">
        <v>89</v>
      </c>
      <c r="BX39">
        <v>88</v>
      </c>
      <c r="BY39">
        <v>89</v>
      </c>
      <c r="BZ39">
        <v>1182</v>
      </c>
      <c r="CA39">
        <v>1648</v>
      </c>
      <c r="CB39">
        <v>2830</v>
      </c>
      <c r="CC39">
        <v>71</v>
      </c>
      <c r="CD39">
        <v>80</v>
      </c>
      <c r="CE39">
        <v>76</v>
      </c>
      <c r="CF39">
        <v>1182</v>
      </c>
      <c r="CG39">
        <v>1649</v>
      </c>
      <c r="CH39">
        <v>2831</v>
      </c>
      <c r="CU39">
        <v>87</v>
      </c>
      <c r="CV39">
        <v>86</v>
      </c>
      <c r="CW39">
        <v>86</v>
      </c>
      <c r="CX39">
        <v>21476</v>
      </c>
      <c r="CY39">
        <v>31721</v>
      </c>
      <c r="CZ39">
        <v>53197</v>
      </c>
      <c r="DA39">
        <v>69</v>
      </c>
      <c r="DB39">
        <v>81</v>
      </c>
      <c r="DC39">
        <v>76</v>
      </c>
      <c r="DD39">
        <v>21464</v>
      </c>
      <c r="DE39">
        <v>31700</v>
      </c>
      <c r="DF39">
        <v>53164</v>
      </c>
      <c r="DS39">
        <v>88</v>
      </c>
      <c r="DT39">
        <v>87</v>
      </c>
      <c r="DU39">
        <v>87</v>
      </c>
      <c r="DV39">
        <v>27421</v>
      </c>
      <c r="DW39">
        <v>40079</v>
      </c>
      <c r="DX39">
        <v>67500</v>
      </c>
      <c r="DY39">
        <v>70</v>
      </c>
      <c r="DZ39">
        <v>81</v>
      </c>
      <c r="EA39">
        <v>77</v>
      </c>
      <c r="EB39">
        <v>27395</v>
      </c>
      <c r="EC39">
        <v>40044</v>
      </c>
      <c r="ED39">
        <v>67439</v>
      </c>
    </row>
    <row r="40" spans="2:134" ht="12.75">
      <c r="B40" t="s">
        <v>112</v>
      </c>
      <c r="C40">
        <v>82</v>
      </c>
      <c r="D40">
        <v>82</v>
      </c>
      <c r="E40">
        <v>82</v>
      </c>
      <c r="F40">
        <v>879</v>
      </c>
      <c r="G40">
        <v>1885</v>
      </c>
      <c r="H40">
        <v>2764</v>
      </c>
      <c r="I40">
        <v>66</v>
      </c>
      <c r="J40">
        <v>76</v>
      </c>
      <c r="K40">
        <v>73</v>
      </c>
      <c r="L40">
        <v>881</v>
      </c>
      <c r="M40">
        <v>1879</v>
      </c>
      <c r="N40">
        <v>2760</v>
      </c>
      <c r="AA40">
        <v>84</v>
      </c>
      <c r="AB40">
        <v>84</v>
      </c>
      <c r="AC40">
        <v>84</v>
      </c>
      <c r="AD40">
        <v>763</v>
      </c>
      <c r="AE40">
        <v>1583</v>
      </c>
      <c r="AF40">
        <v>2346</v>
      </c>
      <c r="AG40">
        <v>70</v>
      </c>
      <c r="AH40">
        <v>76</v>
      </c>
      <c r="AI40">
        <v>74</v>
      </c>
      <c r="AJ40">
        <v>762</v>
      </c>
      <c r="AK40">
        <v>1585</v>
      </c>
      <c r="AL40">
        <v>2347</v>
      </c>
      <c r="AY40" t="s">
        <v>782</v>
      </c>
      <c r="AZ40" t="s">
        <v>782</v>
      </c>
      <c r="BA40">
        <v>82</v>
      </c>
      <c r="BB40">
        <v>14</v>
      </c>
      <c r="BC40">
        <v>42</v>
      </c>
      <c r="BD40">
        <v>56</v>
      </c>
      <c r="BE40">
        <v>71</v>
      </c>
      <c r="BF40">
        <v>88</v>
      </c>
      <c r="BG40">
        <v>83</v>
      </c>
      <c r="BH40">
        <v>14</v>
      </c>
      <c r="BI40">
        <v>40</v>
      </c>
      <c r="BJ40">
        <v>54</v>
      </c>
      <c r="BW40">
        <v>84</v>
      </c>
      <c r="BX40">
        <v>81</v>
      </c>
      <c r="BY40">
        <v>82</v>
      </c>
      <c r="BZ40">
        <v>557</v>
      </c>
      <c r="CA40">
        <v>1285</v>
      </c>
      <c r="CB40">
        <v>1842</v>
      </c>
      <c r="CC40">
        <v>68</v>
      </c>
      <c r="CD40">
        <v>76</v>
      </c>
      <c r="CE40">
        <v>74</v>
      </c>
      <c r="CF40">
        <v>556</v>
      </c>
      <c r="CG40">
        <v>1285</v>
      </c>
      <c r="CH40">
        <v>1841</v>
      </c>
      <c r="CU40">
        <v>78</v>
      </c>
      <c r="CV40">
        <v>78</v>
      </c>
      <c r="CW40">
        <v>78</v>
      </c>
      <c r="CX40">
        <v>10647</v>
      </c>
      <c r="CY40">
        <v>22830</v>
      </c>
      <c r="CZ40">
        <v>33477</v>
      </c>
      <c r="DA40">
        <v>63</v>
      </c>
      <c r="DB40">
        <v>74</v>
      </c>
      <c r="DC40">
        <v>71</v>
      </c>
      <c r="DD40">
        <v>10645</v>
      </c>
      <c r="DE40">
        <v>22802</v>
      </c>
      <c r="DF40">
        <v>33447</v>
      </c>
      <c r="DS40">
        <v>79</v>
      </c>
      <c r="DT40">
        <v>79</v>
      </c>
      <c r="DU40">
        <v>79</v>
      </c>
      <c r="DV40">
        <v>13128</v>
      </c>
      <c r="DW40">
        <v>28124</v>
      </c>
      <c r="DX40">
        <v>41252</v>
      </c>
      <c r="DY40">
        <v>64</v>
      </c>
      <c r="DZ40">
        <v>75</v>
      </c>
      <c r="EA40">
        <v>71</v>
      </c>
      <c r="EB40">
        <v>13126</v>
      </c>
      <c r="EC40">
        <v>28086</v>
      </c>
      <c r="ED40">
        <v>41212</v>
      </c>
    </row>
    <row r="41" spans="2:134" ht="12.75">
      <c r="B41" t="s">
        <v>34</v>
      </c>
      <c r="C41">
        <v>36</v>
      </c>
      <c r="D41">
        <v>45</v>
      </c>
      <c r="E41">
        <v>42</v>
      </c>
      <c r="F41">
        <v>441</v>
      </c>
      <c r="G41">
        <v>894</v>
      </c>
      <c r="H41">
        <v>1335</v>
      </c>
      <c r="I41">
        <v>37</v>
      </c>
      <c r="J41">
        <v>46</v>
      </c>
      <c r="K41">
        <v>43</v>
      </c>
      <c r="L41">
        <v>445</v>
      </c>
      <c r="M41">
        <v>895</v>
      </c>
      <c r="N41">
        <v>1340</v>
      </c>
      <c r="AA41">
        <v>37</v>
      </c>
      <c r="AB41">
        <v>48</v>
      </c>
      <c r="AC41">
        <v>45</v>
      </c>
      <c r="AD41">
        <v>231</v>
      </c>
      <c r="AE41">
        <v>692</v>
      </c>
      <c r="AF41">
        <v>923</v>
      </c>
      <c r="AG41">
        <v>32</v>
      </c>
      <c r="AH41">
        <v>46</v>
      </c>
      <c r="AI41">
        <v>43</v>
      </c>
      <c r="AJ41">
        <v>231</v>
      </c>
      <c r="AK41">
        <v>693</v>
      </c>
      <c r="AL41">
        <v>924</v>
      </c>
      <c r="AY41">
        <v>44</v>
      </c>
      <c r="AZ41">
        <v>48</v>
      </c>
      <c r="BA41">
        <v>47</v>
      </c>
      <c r="BB41">
        <v>9</v>
      </c>
      <c r="BC41">
        <v>23</v>
      </c>
      <c r="BD41">
        <v>32</v>
      </c>
      <c r="BE41">
        <v>33</v>
      </c>
      <c r="BF41">
        <v>43</v>
      </c>
      <c r="BG41">
        <v>41</v>
      </c>
      <c r="BH41">
        <v>9</v>
      </c>
      <c r="BI41">
        <v>23</v>
      </c>
      <c r="BJ41">
        <v>32</v>
      </c>
      <c r="BW41">
        <v>39</v>
      </c>
      <c r="BX41">
        <v>50</v>
      </c>
      <c r="BY41">
        <v>47</v>
      </c>
      <c r="BZ41">
        <v>199</v>
      </c>
      <c r="CA41">
        <v>544</v>
      </c>
      <c r="CB41">
        <v>743</v>
      </c>
      <c r="CC41">
        <v>37</v>
      </c>
      <c r="CD41">
        <v>50</v>
      </c>
      <c r="CE41">
        <v>47</v>
      </c>
      <c r="CF41">
        <v>198</v>
      </c>
      <c r="CG41">
        <v>544</v>
      </c>
      <c r="CH41">
        <v>742</v>
      </c>
      <c r="CU41">
        <v>42</v>
      </c>
      <c r="CV41">
        <v>48</v>
      </c>
      <c r="CW41">
        <v>47</v>
      </c>
      <c r="CX41">
        <v>3397</v>
      </c>
      <c r="CY41">
        <v>9731</v>
      </c>
      <c r="CZ41">
        <v>13128</v>
      </c>
      <c r="DA41">
        <v>38</v>
      </c>
      <c r="DB41">
        <v>48</v>
      </c>
      <c r="DC41">
        <v>45</v>
      </c>
      <c r="DD41">
        <v>3402</v>
      </c>
      <c r="DE41">
        <v>9745</v>
      </c>
      <c r="DF41">
        <v>13147</v>
      </c>
      <c r="DS41">
        <v>41</v>
      </c>
      <c r="DT41">
        <v>48</v>
      </c>
      <c r="DU41">
        <v>46</v>
      </c>
      <c r="DV41">
        <v>4368</v>
      </c>
      <c r="DW41">
        <v>12109</v>
      </c>
      <c r="DX41">
        <v>16477</v>
      </c>
      <c r="DY41">
        <v>38</v>
      </c>
      <c r="DZ41">
        <v>48</v>
      </c>
      <c r="EA41">
        <v>45</v>
      </c>
      <c r="EB41">
        <v>4376</v>
      </c>
      <c r="EC41">
        <v>12122</v>
      </c>
      <c r="ED41">
        <v>16498</v>
      </c>
    </row>
    <row r="43" spans="2:134" ht="12.75">
      <c r="B43" t="s">
        <v>867</v>
      </c>
      <c r="C43">
        <v>93</v>
      </c>
      <c r="D43">
        <v>91</v>
      </c>
      <c r="E43">
        <v>92</v>
      </c>
      <c r="F43">
        <v>23327</v>
      </c>
      <c r="G43">
        <v>24503</v>
      </c>
      <c r="H43">
        <v>47830</v>
      </c>
      <c r="I43">
        <v>89</v>
      </c>
      <c r="J43">
        <v>90</v>
      </c>
      <c r="K43">
        <v>89</v>
      </c>
      <c r="L43">
        <v>23339</v>
      </c>
      <c r="M43">
        <v>24536</v>
      </c>
      <c r="N43">
        <v>47875</v>
      </c>
      <c r="AA43">
        <v>92</v>
      </c>
      <c r="AB43">
        <v>89</v>
      </c>
      <c r="AC43">
        <v>91</v>
      </c>
      <c r="AD43">
        <v>12138</v>
      </c>
      <c r="AE43">
        <v>12411</v>
      </c>
      <c r="AF43">
        <v>24549</v>
      </c>
      <c r="AG43">
        <v>87</v>
      </c>
      <c r="AH43">
        <v>86</v>
      </c>
      <c r="AI43">
        <v>87</v>
      </c>
      <c r="AJ43">
        <v>12113</v>
      </c>
      <c r="AK43">
        <v>12408</v>
      </c>
      <c r="AL43">
        <v>24521</v>
      </c>
      <c r="AY43">
        <v>95</v>
      </c>
      <c r="AZ43">
        <v>93</v>
      </c>
      <c r="BA43">
        <v>94</v>
      </c>
      <c r="BB43">
        <v>831</v>
      </c>
      <c r="BC43">
        <v>852</v>
      </c>
      <c r="BD43">
        <v>1683</v>
      </c>
      <c r="BE43">
        <v>96</v>
      </c>
      <c r="BF43">
        <v>96</v>
      </c>
      <c r="BG43">
        <v>96</v>
      </c>
      <c r="BH43">
        <v>834</v>
      </c>
      <c r="BI43">
        <v>865</v>
      </c>
      <c r="BJ43">
        <v>1699</v>
      </c>
      <c r="BW43">
        <v>92</v>
      </c>
      <c r="BX43">
        <v>88</v>
      </c>
      <c r="BY43">
        <v>90</v>
      </c>
      <c r="BZ43">
        <v>10507</v>
      </c>
      <c r="CA43">
        <v>10995</v>
      </c>
      <c r="CB43">
        <v>21502</v>
      </c>
      <c r="CC43">
        <v>87</v>
      </c>
      <c r="CD43">
        <v>87</v>
      </c>
      <c r="CE43">
        <v>87</v>
      </c>
      <c r="CF43">
        <v>10514</v>
      </c>
      <c r="CG43">
        <v>11012</v>
      </c>
      <c r="CH43">
        <v>21526</v>
      </c>
      <c r="CU43">
        <v>91</v>
      </c>
      <c r="CV43">
        <v>87</v>
      </c>
      <c r="CW43">
        <v>89</v>
      </c>
      <c r="CX43">
        <v>200305</v>
      </c>
      <c r="CY43">
        <v>208942</v>
      </c>
      <c r="CZ43">
        <v>409247</v>
      </c>
      <c r="DA43">
        <v>86</v>
      </c>
      <c r="DB43">
        <v>87</v>
      </c>
      <c r="DC43">
        <v>87</v>
      </c>
      <c r="DD43">
        <v>200299</v>
      </c>
      <c r="DE43">
        <v>208964</v>
      </c>
      <c r="DF43">
        <v>409263</v>
      </c>
      <c r="DS43">
        <v>91</v>
      </c>
      <c r="DT43">
        <v>88</v>
      </c>
      <c r="DU43">
        <v>89</v>
      </c>
      <c r="DV43">
        <v>251837</v>
      </c>
      <c r="DW43">
        <v>262678</v>
      </c>
      <c r="DX43">
        <v>514515</v>
      </c>
      <c r="DY43">
        <v>86</v>
      </c>
      <c r="DZ43">
        <v>88</v>
      </c>
      <c r="EA43">
        <v>87</v>
      </c>
      <c r="EB43">
        <v>251776</v>
      </c>
      <c r="EC43">
        <v>262665</v>
      </c>
      <c r="ED43">
        <v>514441</v>
      </c>
    </row>
  </sheetData>
  <sheetProtection/>
  <mergeCells count="1">
    <mergeCell ref="A1:N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56"/>
  <sheetViews>
    <sheetView zoomScalePageLayoutView="0" workbookViewId="0" topLeftCell="A1">
      <selection activeCell="N20" sqref="N20"/>
    </sheetView>
  </sheetViews>
  <sheetFormatPr defaultColWidth="9.140625" defaultRowHeight="12.75"/>
  <sheetData>
    <row r="1" spans="1:11" ht="12.75" customHeight="1">
      <c r="A1" s="272" t="s">
        <v>899</v>
      </c>
      <c r="B1" s="272"/>
      <c r="C1" s="272"/>
      <c r="D1" s="272"/>
      <c r="E1" s="272"/>
      <c r="F1" s="272"/>
      <c r="G1" s="272"/>
      <c r="H1" s="272"/>
      <c r="I1" s="272"/>
      <c r="J1" s="272"/>
      <c r="K1" s="272"/>
    </row>
    <row r="2" spans="1:11" ht="12.75">
      <c r="A2" s="89" t="s">
        <v>900</v>
      </c>
      <c r="B2" s="92"/>
      <c r="C2" s="92"/>
      <c r="D2" s="92"/>
      <c r="E2" s="88"/>
      <c r="F2" s="88"/>
      <c r="G2" s="88"/>
      <c r="H2" s="88"/>
      <c r="I2" s="88"/>
      <c r="J2" s="88"/>
      <c r="K2" s="92"/>
    </row>
    <row r="3" spans="1:11" ht="12.75">
      <c r="A3" s="89" t="s">
        <v>901</v>
      </c>
      <c r="B3" s="92"/>
      <c r="C3" s="92"/>
      <c r="D3" s="92"/>
      <c r="E3" s="88"/>
      <c r="F3" s="88"/>
      <c r="G3" s="88"/>
      <c r="H3" s="88"/>
      <c r="I3" s="88"/>
      <c r="J3" s="88"/>
      <c r="K3" s="92"/>
    </row>
    <row r="4" ht="12.75">
      <c r="A4" s="89"/>
    </row>
    <row r="5" spans="1:9" ht="12.75">
      <c r="A5" s="273" t="s">
        <v>902</v>
      </c>
      <c r="B5" s="273"/>
      <c r="C5" s="273"/>
      <c r="D5" s="273"/>
      <c r="E5" s="273"/>
      <c r="F5" s="273"/>
      <c r="G5" s="273"/>
      <c r="H5" s="100"/>
      <c r="I5" s="91"/>
    </row>
    <row r="6" spans="1:9" ht="12.75" customHeight="1">
      <c r="A6" s="274" t="s">
        <v>103</v>
      </c>
      <c r="B6" s="276" t="s">
        <v>903</v>
      </c>
      <c r="C6" s="276"/>
      <c r="D6" s="276"/>
      <c r="E6" s="276"/>
      <c r="F6" s="276"/>
      <c r="G6" s="276"/>
      <c r="H6" s="276"/>
      <c r="I6" s="276"/>
    </row>
    <row r="7" spans="1:10" ht="33.75">
      <c r="A7" s="275"/>
      <c r="B7" s="224" t="s">
        <v>904</v>
      </c>
      <c r="C7" s="224" t="s">
        <v>95</v>
      </c>
      <c r="D7" s="224">
        <v>1</v>
      </c>
      <c r="E7" s="224">
        <v>2</v>
      </c>
      <c r="F7" s="224">
        <v>3</v>
      </c>
      <c r="G7" s="224">
        <v>4</v>
      </c>
      <c r="H7" s="224">
        <v>5</v>
      </c>
      <c r="I7" s="225">
        <v>6</v>
      </c>
      <c r="J7" s="226" t="s">
        <v>905</v>
      </c>
    </row>
    <row r="8" spans="1:11" ht="12.75">
      <c r="A8" s="227" t="s">
        <v>95</v>
      </c>
      <c r="B8" s="228">
        <v>19</v>
      </c>
      <c r="C8" s="228">
        <v>0</v>
      </c>
      <c r="D8" s="228">
        <v>15</v>
      </c>
      <c r="E8" s="228">
        <v>35</v>
      </c>
      <c r="F8" s="228">
        <v>18</v>
      </c>
      <c r="G8" s="228">
        <v>13</v>
      </c>
      <c r="H8" s="228">
        <v>1</v>
      </c>
      <c r="I8" s="228">
        <v>0</v>
      </c>
      <c r="J8" s="228">
        <v>66</v>
      </c>
      <c r="K8" s="229"/>
    </row>
    <row r="9" spans="1:11" ht="12.75">
      <c r="A9" s="102">
        <v>1</v>
      </c>
      <c r="B9" s="228">
        <v>0</v>
      </c>
      <c r="C9" s="228">
        <v>0</v>
      </c>
      <c r="D9" s="228">
        <v>1</v>
      </c>
      <c r="E9" s="228">
        <v>11</v>
      </c>
      <c r="F9" s="228">
        <v>34</v>
      </c>
      <c r="G9" s="228">
        <v>50</v>
      </c>
      <c r="H9" s="228">
        <v>4</v>
      </c>
      <c r="I9" s="228">
        <v>0</v>
      </c>
      <c r="J9" s="230">
        <v>88</v>
      </c>
      <c r="K9" s="229"/>
    </row>
    <row r="10" spans="1:11" ht="12.75">
      <c r="A10" s="103" t="s">
        <v>76</v>
      </c>
      <c r="B10" s="228">
        <v>0</v>
      </c>
      <c r="C10" s="228">
        <v>0</v>
      </c>
      <c r="D10" s="228">
        <v>0</v>
      </c>
      <c r="E10" s="228">
        <v>1</v>
      </c>
      <c r="F10" s="228">
        <v>17</v>
      </c>
      <c r="G10" s="228">
        <v>73</v>
      </c>
      <c r="H10" s="228">
        <v>9</v>
      </c>
      <c r="I10" s="228">
        <v>0</v>
      </c>
      <c r="J10" s="230">
        <v>82</v>
      </c>
      <c r="K10" s="229"/>
    </row>
    <row r="11" spans="1:11" ht="12.75">
      <c r="A11" s="103" t="s">
        <v>75</v>
      </c>
      <c r="B11" s="228">
        <v>0</v>
      </c>
      <c r="C11" s="228">
        <v>0</v>
      </c>
      <c r="D11" s="228">
        <v>0</v>
      </c>
      <c r="E11" s="228">
        <v>0</v>
      </c>
      <c r="F11" s="228">
        <v>5</v>
      </c>
      <c r="G11" s="228">
        <v>74</v>
      </c>
      <c r="H11" s="228">
        <v>21</v>
      </c>
      <c r="I11" s="228">
        <v>0</v>
      </c>
      <c r="J11" s="230">
        <v>94</v>
      </c>
      <c r="K11" s="229"/>
    </row>
    <row r="12" spans="1:11" ht="12.75">
      <c r="A12" s="103" t="s">
        <v>74</v>
      </c>
      <c r="B12" s="228">
        <v>0</v>
      </c>
      <c r="C12" s="228">
        <v>0</v>
      </c>
      <c r="D12" s="228">
        <v>0</v>
      </c>
      <c r="E12" s="228">
        <v>0</v>
      </c>
      <c r="F12" s="228">
        <v>1</v>
      </c>
      <c r="G12" s="228">
        <v>52</v>
      </c>
      <c r="H12" s="228">
        <v>48</v>
      </c>
      <c r="I12" s="228">
        <v>0</v>
      </c>
      <c r="J12" s="230">
        <v>99</v>
      </c>
      <c r="K12" s="229"/>
    </row>
    <row r="13" spans="1:11" ht="12.75">
      <c r="A13" s="102" t="s">
        <v>136</v>
      </c>
      <c r="B13" s="228">
        <v>0</v>
      </c>
      <c r="C13" s="228">
        <v>0</v>
      </c>
      <c r="D13" s="228">
        <v>0</v>
      </c>
      <c r="E13" s="228">
        <v>0</v>
      </c>
      <c r="F13" s="228">
        <v>0</v>
      </c>
      <c r="G13" s="228">
        <v>16</v>
      </c>
      <c r="H13" s="228">
        <v>83</v>
      </c>
      <c r="I13" s="228">
        <v>0</v>
      </c>
      <c r="J13" s="230">
        <v>84</v>
      </c>
      <c r="K13" s="229"/>
    </row>
    <row r="14" spans="1:11" ht="12.75">
      <c r="A14" s="104" t="s">
        <v>104</v>
      </c>
      <c r="B14" s="231">
        <v>0</v>
      </c>
      <c r="C14" s="231">
        <v>0</v>
      </c>
      <c r="D14" s="231">
        <v>0</v>
      </c>
      <c r="E14" s="231">
        <v>0</v>
      </c>
      <c r="F14" s="231">
        <v>4</v>
      </c>
      <c r="G14" s="231">
        <v>49</v>
      </c>
      <c r="H14" s="231">
        <v>47</v>
      </c>
      <c r="I14" s="231">
        <v>0</v>
      </c>
      <c r="J14" s="232">
        <v>91</v>
      </c>
      <c r="K14" s="229"/>
    </row>
    <row r="15" spans="1:9" ht="12.75">
      <c r="A15" s="103"/>
      <c r="B15" s="228"/>
      <c r="C15" s="228"/>
      <c r="D15" s="228"/>
      <c r="E15" s="228"/>
      <c r="F15" s="228"/>
      <c r="G15" s="228"/>
      <c r="H15" s="228"/>
      <c r="I15" s="233"/>
    </row>
    <row r="16" spans="1:9" ht="12.75">
      <c r="A16" s="273" t="s">
        <v>81</v>
      </c>
      <c r="B16" s="273"/>
      <c r="C16" s="273"/>
      <c r="D16" s="273"/>
      <c r="E16" s="273"/>
      <c r="F16" s="273"/>
      <c r="G16" s="273"/>
      <c r="H16" s="100"/>
      <c r="I16" s="91"/>
    </row>
    <row r="17" spans="1:9" ht="12.75" customHeight="1">
      <c r="A17" s="274" t="s">
        <v>103</v>
      </c>
      <c r="B17" s="276" t="s">
        <v>903</v>
      </c>
      <c r="C17" s="276"/>
      <c r="D17" s="276"/>
      <c r="E17" s="276"/>
      <c r="F17" s="276"/>
      <c r="G17" s="276"/>
      <c r="H17" s="276"/>
      <c r="I17" s="276"/>
    </row>
    <row r="18" spans="1:10" ht="33.75">
      <c r="A18" s="275"/>
      <c r="B18" s="224" t="s">
        <v>904</v>
      </c>
      <c r="C18" s="224" t="s">
        <v>95</v>
      </c>
      <c r="D18" s="224">
        <v>1</v>
      </c>
      <c r="E18" s="224">
        <v>2</v>
      </c>
      <c r="F18" s="224">
        <v>3</v>
      </c>
      <c r="G18" s="224">
        <v>4</v>
      </c>
      <c r="H18" s="224">
        <v>5</v>
      </c>
      <c r="I18" s="225">
        <v>6</v>
      </c>
      <c r="J18" s="226" t="s">
        <v>905</v>
      </c>
    </row>
    <row r="19" spans="1:11" ht="12.75">
      <c r="A19" s="227" t="s">
        <v>95</v>
      </c>
      <c r="B19" s="228">
        <v>23</v>
      </c>
      <c r="C19" s="228">
        <v>0</v>
      </c>
      <c r="D19" s="228">
        <v>16</v>
      </c>
      <c r="E19" s="228">
        <v>35</v>
      </c>
      <c r="F19" s="228">
        <v>17</v>
      </c>
      <c r="G19" s="228">
        <v>8</v>
      </c>
      <c r="H19" s="228">
        <v>1</v>
      </c>
      <c r="I19" s="228">
        <v>0</v>
      </c>
      <c r="J19" s="228">
        <v>61</v>
      </c>
      <c r="K19" s="229"/>
    </row>
    <row r="20" spans="1:11" ht="12.75">
      <c r="A20" s="102">
        <v>1</v>
      </c>
      <c r="B20" s="228">
        <v>0</v>
      </c>
      <c r="C20" s="228">
        <v>0</v>
      </c>
      <c r="D20" s="228">
        <v>1</v>
      </c>
      <c r="E20" s="228">
        <v>20</v>
      </c>
      <c r="F20" s="228">
        <v>43</v>
      </c>
      <c r="G20" s="228">
        <v>33</v>
      </c>
      <c r="H20" s="228">
        <v>2</v>
      </c>
      <c r="I20" s="228">
        <v>0</v>
      </c>
      <c r="J20" s="230">
        <v>78</v>
      </c>
      <c r="K20" s="229"/>
    </row>
    <row r="21" spans="1:11" ht="12.75">
      <c r="A21" s="103" t="s">
        <v>76</v>
      </c>
      <c r="B21" s="228">
        <v>0</v>
      </c>
      <c r="C21" s="228">
        <v>0</v>
      </c>
      <c r="D21" s="228">
        <v>0</v>
      </c>
      <c r="E21" s="228">
        <v>3</v>
      </c>
      <c r="F21" s="228">
        <v>29</v>
      </c>
      <c r="G21" s="228">
        <v>62</v>
      </c>
      <c r="H21" s="228">
        <v>6</v>
      </c>
      <c r="I21" s="228">
        <v>0</v>
      </c>
      <c r="J21" s="230">
        <v>68</v>
      </c>
      <c r="K21" s="229"/>
    </row>
    <row r="22" spans="1:11" ht="12.75">
      <c r="A22" s="103" t="s">
        <v>75</v>
      </c>
      <c r="B22" s="228">
        <v>0</v>
      </c>
      <c r="C22" s="228">
        <v>0</v>
      </c>
      <c r="D22" s="228">
        <v>0</v>
      </c>
      <c r="E22" s="228">
        <v>0</v>
      </c>
      <c r="F22" s="228">
        <v>9</v>
      </c>
      <c r="G22" s="228">
        <v>70</v>
      </c>
      <c r="H22" s="228">
        <v>21</v>
      </c>
      <c r="I22" s="228">
        <v>0</v>
      </c>
      <c r="J22" s="230">
        <v>91</v>
      </c>
      <c r="K22" s="229"/>
    </row>
    <row r="23" spans="1:11" ht="12.75">
      <c r="A23" s="103" t="s">
        <v>74</v>
      </c>
      <c r="B23" s="228">
        <v>0</v>
      </c>
      <c r="C23" s="228">
        <v>0</v>
      </c>
      <c r="D23" s="228">
        <v>0</v>
      </c>
      <c r="E23" s="228">
        <v>0</v>
      </c>
      <c r="F23" s="228">
        <v>1</v>
      </c>
      <c r="G23" s="228">
        <v>45</v>
      </c>
      <c r="H23" s="228">
        <v>52</v>
      </c>
      <c r="I23" s="228">
        <v>1</v>
      </c>
      <c r="J23" s="230">
        <v>99</v>
      </c>
      <c r="K23" s="229"/>
    </row>
    <row r="24" spans="1:11" ht="12.75">
      <c r="A24" s="102" t="s">
        <v>136</v>
      </c>
      <c r="B24" s="228">
        <v>0</v>
      </c>
      <c r="C24" s="228">
        <v>0</v>
      </c>
      <c r="D24" s="228">
        <v>0</v>
      </c>
      <c r="E24" s="228">
        <v>0</v>
      </c>
      <c r="F24" s="228">
        <v>0</v>
      </c>
      <c r="G24" s="228">
        <v>11</v>
      </c>
      <c r="H24" s="228">
        <v>74</v>
      </c>
      <c r="I24" s="228">
        <v>14</v>
      </c>
      <c r="J24" s="230">
        <v>88</v>
      </c>
      <c r="K24" s="229"/>
    </row>
    <row r="25" spans="1:11" ht="12.75">
      <c r="A25" s="104" t="s">
        <v>104</v>
      </c>
      <c r="B25" s="231">
        <v>0</v>
      </c>
      <c r="C25" s="231">
        <v>0</v>
      </c>
      <c r="D25" s="231">
        <v>0</v>
      </c>
      <c r="E25" s="231">
        <v>1</v>
      </c>
      <c r="F25" s="231">
        <v>8</v>
      </c>
      <c r="G25" s="231">
        <v>47</v>
      </c>
      <c r="H25" s="231">
        <v>40</v>
      </c>
      <c r="I25" s="231">
        <v>4</v>
      </c>
      <c r="J25" s="232">
        <v>89</v>
      </c>
      <c r="K25" s="229"/>
    </row>
    <row r="26" spans="1:9" ht="12.75">
      <c r="A26" s="234"/>
      <c r="B26" s="228"/>
      <c r="C26" s="228"/>
      <c r="D26" s="228"/>
      <c r="E26" s="228"/>
      <c r="F26" s="228"/>
      <c r="G26" s="228"/>
      <c r="H26" s="228"/>
      <c r="I26" s="22"/>
    </row>
    <row r="28" spans="1:10" ht="12.75" customHeight="1">
      <c r="A28" s="277" t="s">
        <v>906</v>
      </c>
      <c r="B28" s="277"/>
      <c r="C28" s="277"/>
      <c r="D28" s="277"/>
      <c r="E28" s="277"/>
      <c r="F28" s="277"/>
      <c r="G28" s="277"/>
      <c r="H28" s="277"/>
      <c r="I28" s="277"/>
      <c r="J28" s="235"/>
    </row>
    <row r="29" spans="1:10" ht="12.75" customHeight="1">
      <c r="A29" s="278" t="s">
        <v>907</v>
      </c>
      <c r="B29" s="278"/>
      <c r="C29" s="278"/>
      <c r="D29" s="278"/>
      <c r="E29" s="278"/>
      <c r="F29" s="278"/>
      <c r="G29" s="278"/>
      <c r="H29" s="278"/>
      <c r="I29" s="278"/>
      <c r="J29" s="236"/>
    </row>
    <row r="30" spans="1:10" ht="12.75" customHeight="1">
      <c r="A30" s="279" t="s">
        <v>908</v>
      </c>
      <c r="B30" s="279"/>
      <c r="C30" s="279"/>
      <c r="D30" s="279"/>
      <c r="E30" s="279"/>
      <c r="F30" s="279"/>
      <c r="G30" s="279"/>
      <c r="H30" s="279"/>
      <c r="I30" s="279"/>
      <c r="J30" s="238"/>
    </row>
    <row r="31" spans="1:10" ht="12.75">
      <c r="A31" s="237"/>
      <c r="B31" s="237"/>
      <c r="C31" s="237"/>
      <c r="D31" s="237"/>
      <c r="E31" s="237"/>
      <c r="F31" s="237"/>
      <c r="G31" s="237"/>
      <c r="H31" s="237"/>
      <c r="I31" s="237"/>
      <c r="J31" s="237"/>
    </row>
    <row r="32" spans="1:10" ht="12.75">
      <c r="A32" s="237"/>
      <c r="B32" s="237"/>
      <c r="C32" s="237"/>
      <c r="D32" s="237"/>
      <c r="E32" s="237"/>
      <c r="F32" s="237"/>
      <c r="G32" s="237"/>
      <c r="H32" s="237"/>
      <c r="I32" s="237"/>
      <c r="J32" s="237"/>
    </row>
    <row r="33" spans="1:10" ht="12.75">
      <c r="A33" s="237"/>
      <c r="B33" s="237"/>
      <c r="C33" s="237"/>
      <c r="D33" s="237"/>
      <c r="E33" s="237"/>
      <c r="F33" s="237"/>
      <c r="G33" s="237"/>
      <c r="H33" s="237"/>
      <c r="I33" s="237"/>
      <c r="J33" s="237"/>
    </row>
    <row r="34" ht="12.75">
      <c r="A34" s="239"/>
    </row>
    <row r="36" spans="1:9" ht="12.75">
      <c r="A36" s="273" t="s">
        <v>902</v>
      </c>
      <c r="B36" s="273"/>
      <c r="C36" s="273"/>
      <c r="D36" s="273"/>
      <c r="E36" s="273"/>
      <c r="F36" s="273"/>
      <c r="G36" s="273"/>
      <c r="H36" s="100"/>
      <c r="I36" s="91"/>
    </row>
    <row r="37" spans="1:9" ht="12.75" customHeight="1">
      <c r="A37" s="274" t="s">
        <v>103</v>
      </c>
      <c r="B37" s="276" t="s">
        <v>909</v>
      </c>
      <c r="C37" s="276"/>
      <c r="D37" s="276"/>
      <c r="E37" s="276"/>
      <c r="F37" s="276"/>
      <c r="G37" s="276"/>
      <c r="H37" s="276"/>
      <c r="I37" s="276"/>
    </row>
    <row r="38" spans="1:11" ht="33.75">
      <c r="A38" s="275"/>
      <c r="B38" s="240">
        <v>0</v>
      </c>
      <c r="C38" s="240" t="s">
        <v>95</v>
      </c>
      <c r="D38" s="224">
        <v>1</v>
      </c>
      <c r="E38" s="224">
        <v>2</v>
      </c>
      <c r="F38" s="224">
        <v>3</v>
      </c>
      <c r="G38" s="224">
        <v>4</v>
      </c>
      <c r="H38" s="224">
        <v>5</v>
      </c>
      <c r="I38" s="225">
        <v>6</v>
      </c>
      <c r="J38" s="226" t="s">
        <v>910</v>
      </c>
      <c r="K38" s="88" t="s">
        <v>58</v>
      </c>
    </row>
    <row r="39" spans="1:11" ht="12.75">
      <c r="A39" s="227" t="s">
        <v>95</v>
      </c>
      <c r="B39" s="241">
        <v>2.8</v>
      </c>
      <c r="C39" s="241">
        <v>0</v>
      </c>
      <c r="D39" s="241">
        <v>2.2</v>
      </c>
      <c r="E39" s="241">
        <v>5.2</v>
      </c>
      <c r="F39" s="241">
        <v>2.6</v>
      </c>
      <c r="G39" s="241">
        <v>1.9</v>
      </c>
      <c r="H39" s="241">
        <v>0.1</v>
      </c>
      <c r="I39" s="241">
        <v>0</v>
      </c>
      <c r="J39" s="241">
        <v>9.8</v>
      </c>
      <c r="K39">
        <v>14871</v>
      </c>
    </row>
    <row r="40" spans="1:11" ht="12.75">
      <c r="A40" s="102">
        <v>1</v>
      </c>
      <c r="B40" s="241">
        <v>0.2</v>
      </c>
      <c r="C40" s="241">
        <v>0</v>
      </c>
      <c r="D40" s="241">
        <v>0.6</v>
      </c>
      <c r="E40" s="241">
        <v>9.7</v>
      </c>
      <c r="F40" s="241">
        <v>29.8</v>
      </c>
      <c r="G40" s="241">
        <v>43.6</v>
      </c>
      <c r="H40" s="241">
        <v>3.3</v>
      </c>
      <c r="I40" s="241">
        <v>0</v>
      </c>
      <c r="J40" s="241">
        <v>76.8</v>
      </c>
      <c r="K40" s="242">
        <v>87246</v>
      </c>
    </row>
    <row r="41" spans="1:11" ht="12.75">
      <c r="A41" s="103" t="s">
        <v>76</v>
      </c>
      <c r="B41" s="241">
        <v>0</v>
      </c>
      <c r="C41" s="241">
        <v>0</v>
      </c>
      <c r="D41" s="241">
        <v>0</v>
      </c>
      <c r="E41" s="241">
        <v>0.6</v>
      </c>
      <c r="F41" s="241">
        <v>8.1</v>
      </c>
      <c r="G41" s="241">
        <v>34.9</v>
      </c>
      <c r="H41" s="241">
        <v>4.5</v>
      </c>
      <c r="I41" s="241">
        <v>0</v>
      </c>
      <c r="J41" s="241">
        <v>39.3</v>
      </c>
      <c r="K41" s="242">
        <v>48040</v>
      </c>
    </row>
    <row r="42" spans="1:11" ht="12.75">
      <c r="A42" s="103" t="s">
        <v>75</v>
      </c>
      <c r="B42" s="241">
        <v>0.1</v>
      </c>
      <c r="C42" s="241">
        <v>0</v>
      </c>
      <c r="D42" s="241">
        <v>0</v>
      </c>
      <c r="E42" s="241">
        <v>0.2</v>
      </c>
      <c r="F42" s="241">
        <v>6.6</v>
      </c>
      <c r="G42" s="241">
        <v>89.3</v>
      </c>
      <c r="H42" s="241">
        <v>24.9</v>
      </c>
      <c r="I42" s="241">
        <v>0</v>
      </c>
      <c r="J42" s="241">
        <v>114.1</v>
      </c>
      <c r="K42" s="242">
        <v>120988</v>
      </c>
    </row>
    <row r="43" spans="1:11" ht="12.75">
      <c r="A43" s="103" t="s">
        <v>74</v>
      </c>
      <c r="B43" s="241">
        <v>0</v>
      </c>
      <c r="C43" s="241">
        <v>0</v>
      </c>
      <c r="D43" s="241">
        <v>0</v>
      </c>
      <c r="E43" s="241">
        <v>0</v>
      </c>
      <c r="F43" s="241">
        <v>0.7</v>
      </c>
      <c r="G43" s="241">
        <v>57.5</v>
      </c>
      <c r="H43" s="241">
        <v>52.9</v>
      </c>
      <c r="I43" s="241">
        <v>0</v>
      </c>
      <c r="J43" s="241">
        <v>110.4</v>
      </c>
      <c r="K43" s="242">
        <v>111180</v>
      </c>
    </row>
    <row r="44" spans="1:11" ht="12.75">
      <c r="A44" s="102" t="s">
        <v>136</v>
      </c>
      <c r="B44" s="241">
        <v>0</v>
      </c>
      <c r="C44" s="241">
        <v>0</v>
      </c>
      <c r="D44" s="241">
        <v>0</v>
      </c>
      <c r="E44" s="241">
        <v>0</v>
      </c>
      <c r="F44" s="241">
        <v>0.1</v>
      </c>
      <c r="G44" s="241">
        <v>21</v>
      </c>
      <c r="H44" s="241">
        <v>108.9</v>
      </c>
      <c r="I44" s="241">
        <v>0.4</v>
      </c>
      <c r="J44" s="241">
        <v>109.1</v>
      </c>
      <c r="K44" s="242">
        <v>130378</v>
      </c>
    </row>
    <row r="45" spans="1:11" ht="12.75">
      <c r="A45" s="104" t="s">
        <v>104</v>
      </c>
      <c r="B45" s="243">
        <v>0.1</v>
      </c>
      <c r="C45" s="243">
        <v>0</v>
      </c>
      <c r="D45" s="243">
        <v>0</v>
      </c>
      <c r="E45" s="243">
        <v>0.8</v>
      </c>
      <c r="F45" s="243">
        <v>15.5</v>
      </c>
      <c r="G45" s="243">
        <v>202.6</v>
      </c>
      <c r="H45" s="243">
        <v>191.1</v>
      </c>
      <c r="I45" s="243">
        <v>0.4</v>
      </c>
      <c r="J45" s="243">
        <v>372.9</v>
      </c>
      <c r="K45" s="231">
        <v>410586</v>
      </c>
    </row>
    <row r="46" spans="1:9" ht="12.75">
      <c r="A46" s="103"/>
      <c r="B46" s="228"/>
      <c r="C46" s="228"/>
      <c r="D46" s="228"/>
      <c r="E46" s="228"/>
      <c r="F46" s="228"/>
      <c r="G46" s="228"/>
      <c r="H46" s="228"/>
      <c r="I46" s="233"/>
    </row>
    <row r="47" spans="1:9" ht="12.75">
      <c r="A47" s="273" t="s">
        <v>81</v>
      </c>
      <c r="B47" s="273"/>
      <c r="C47" s="273"/>
      <c r="D47" s="273"/>
      <c r="E47" s="273"/>
      <c r="F47" s="273"/>
      <c r="G47" s="273"/>
      <c r="H47" s="100"/>
      <c r="I47" s="91"/>
    </row>
    <row r="48" spans="1:9" ht="12.75" customHeight="1">
      <c r="A48" s="274" t="s">
        <v>103</v>
      </c>
      <c r="B48" s="276" t="s">
        <v>909</v>
      </c>
      <c r="C48" s="276"/>
      <c r="D48" s="276"/>
      <c r="E48" s="276"/>
      <c r="F48" s="276"/>
      <c r="G48" s="276"/>
      <c r="H48" s="276"/>
      <c r="I48" s="276"/>
    </row>
    <row r="49" spans="1:11" ht="33.75">
      <c r="A49" s="275"/>
      <c r="B49" s="240">
        <v>0</v>
      </c>
      <c r="C49" s="240"/>
      <c r="D49" s="224">
        <v>1</v>
      </c>
      <c r="E49" s="224">
        <v>2</v>
      </c>
      <c r="F49" s="224">
        <v>3</v>
      </c>
      <c r="G49" s="224">
        <v>4</v>
      </c>
      <c r="H49" s="224">
        <v>5</v>
      </c>
      <c r="I49" s="225">
        <v>6</v>
      </c>
      <c r="J49" s="226" t="s">
        <v>910</v>
      </c>
      <c r="K49" s="88" t="s">
        <v>58</v>
      </c>
    </row>
    <row r="50" spans="1:11" ht="12.75">
      <c r="A50" s="227" t="s">
        <v>95</v>
      </c>
      <c r="B50" s="241">
        <v>2.6</v>
      </c>
      <c r="C50" s="241">
        <v>0</v>
      </c>
      <c r="D50" s="241">
        <v>1.8</v>
      </c>
      <c r="E50" s="241">
        <v>3.9</v>
      </c>
      <c r="F50" s="241">
        <v>1.8</v>
      </c>
      <c r="G50" s="241">
        <v>0.9</v>
      </c>
      <c r="H50" s="241">
        <v>0.1</v>
      </c>
      <c r="I50" s="241">
        <v>0</v>
      </c>
      <c r="J50" s="241">
        <v>6.8</v>
      </c>
      <c r="K50">
        <v>11136</v>
      </c>
    </row>
    <row r="51" spans="1:11" ht="12.75">
      <c r="A51" s="102">
        <v>1</v>
      </c>
      <c r="B51" s="241">
        <v>0.2</v>
      </c>
      <c r="C51" s="241">
        <v>0</v>
      </c>
      <c r="D51" s="241">
        <v>0.6</v>
      </c>
      <c r="E51" s="241">
        <v>8.4</v>
      </c>
      <c r="F51" s="241">
        <v>17.9</v>
      </c>
      <c r="G51" s="241">
        <v>13.7</v>
      </c>
      <c r="H51" s="241">
        <v>0.8</v>
      </c>
      <c r="I51" s="241">
        <v>0</v>
      </c>
      <c r="J51" s="241">
        <v>32.3</v>
      </c>
      <c r="K51" s="242">
        <v>41447</v>
      </c>
    </row>
    <row r="52" spans="1:11" ht="12.75">
      <c r="A52" s="103" t="s">
        <v>76</v>
      </c>
      <c r="B52" s="241">
        <v>0</v>
      </c>
      <c r="C52" s="241">
        <v>0</v>
      </c>
      <c r="D52" s="241">
        <v>0.1</v>
      </c>
      <c r="E52" s="241">
        <v>2.6</v>
      </c>
      <c r="F52" s="241">
        <v>23.6</v>
      </c>
      <c r="G52" s="241">
        <v>51.3</v>
      </c>
      <c r="H52" s="241">
        <v>5.1</v>
      </c>
      <c r="I52" s="241">
        <v>0</v>
      </c>
      <c r="J52" s="241">
        <v>56.3</v>
      </c>
      <c r="K52" s="242">
        <v>82683</v>
      </c>
    </row>
    <row r="53" spans="1:11" ht="12.75">
      <c r="A53" s="103" t="s">
        <v>75</v>
      </c>
      <c r="B53" s="241">
        <v>0</v>
      </c>
      <c r="C53" s="241">
        <v>0</v>
      </c>
      <c r="D53" s="241">
        <v>0</v>
      </c>
      <c r="E53" s="241">
        <v>0.4</v>
      </c>
      <c r="F53" s="241">
        <v>11.2</v>
      </c>
      <c r="G53" s="241">
        <v>89.6</v>
      </c>
      <c r="H53" s="241">
        <v>27</v>
      </c>
      <c r="I53" s="241">
        <v>0.2</v>
      </c>
      <c r="J53" s="241">
        <v>116.9</v>
      </c>
      <c r="K53" s="242">
        <v>128567</v>
      </c>
    </row>
    <row r="54" spans="1:11" ht="12.75">
      <c r="A54" s="103" t="s">
        <v>74</v>
      </c>
      <c r="B54" s="241">
        <v>0</v>
      </c>
      <c r="C54" s="241">
        <v>0</v>
      </c>
      <c r="D54" s="241">
        <v>0</v>
      </c>
      <c r="E54" s="241">
        <v>0</v>
      </c>
      <c r="F54" s="241">
        <v>1.8</v>
      </c>
      <c r="G54" s="241">
        <v>63.7</v>
      </c>
      <c r="H54" s="241">
        <v>73.6</v>
      </c>
      <c r="I54" s="241">
        <v>2</v>
      </c>
      <c r="J54" s="241">
        <v>139.4</v>
      </c>
      <c r="K54" s="242">
        <v>141274</v>
      </c>
    </row>
    <row r="55" spans="1:11" ht="12.75">
      <c r="A55" s="102" t="s">
        <v>136</v>
      </c>
      <c r="B55" s="241">
        <v>0</v>
      </c>
      <c r="C55" s="241">
        <v>0</v>
      </c>
      <c r="D55" s="241">
        <v>0</v>
      </c>
      <c r="E55" s="241">
        <v>0</v>
      </c>
      <c r="F55" s="241">
        <v>0.1</v>
      </c>
      <c r="G55" s="241">
        <v>12.3</v>
      </c>
      <c r="H55" s="241">
        <v>79.7</v>
      </c>
      <c r="I55" s="241">
        <v>15.5</v>
      </c>
      <c r="J55" s="241">
        <v>95.2</v>
      </c>
      <c r="K55" s="242">
        <v>107600</v>
      </c>
    </row>
    <row r="56" spans="1:11" ht="12.75">
      <c r="A56" s="104" t="s">
        <v>104</v>
      </c>
      <c r="B56" s="243">
        <v>0.1</v>
      </c>
      <c r="C56" s="243">
        <v>0</v>
      </c>
      <c r="D56" s="243">
        <v>0.1</v>
      </c>
      <c r="E56" s="243">
        <v>3.1</v>
      </c>
      <c r="F56" s="243">
        <v>36.8</v>
      </c>
      <c r="G56" s="243">
        <v>216.9</v>
      </c>
      <c r="H56" s="243">
        <v>185.4</v>
      </c>
      <c r="I56" s="243">
        <v>17.8</v>
      </c>
      <c r="J56" s="243">
        <v>407.8</v>
      </c>
      <c r="K56" s="231">
        <v>460124</v>
      </c>
    </row>
  </sheetData>
  <sheetProtection/>
  <mergeCells count="16">
    <mergeCell ref="A48:A49"/>
    <mergeCell ref="B48:I48"/>
    <mergeCell ref="A28:I28"/>
    <mergeCell ref="A29:I29"/>
    <mergeCell ref="A30:I30"/>
    <mergeCell ref="A36:G36"/>
    <mergeCell ref="A37:A38"/>
    <mergeCell ref="B37:I37"/>
    <mergeCell ref="A16:G16"/>
    <mergeCell ref="A17:A18"/>
    <mergeCell ref="B17:I17"/>
    <mergeCell ref="A47:G47"/>
    <mergeCell ref="A1:K1"/>
    <mergeCell ref="A5:G5"/>
    <mergeCell ref="A6:A7"/>
    <mergeCell ref="B6:I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89"/>
  <sheetViews>
    <sheetView zoomScalePageLayoutView="0" workbookViewId="0" topLeftCell="A67">
      <selection activeCell="A83" sqref="A83:L89"/>
    </sheetView>
  </sheetViews>
  <sheetFormatPr defaultColWidth="9.140625" defaultRowHeight="12.75"/>
  <cols>
    <col min="1" max="1" width="15.00390625" style="57" customWidth="1"/>
    <col min="2" max="14" width="6.28125" style="0" customWidth="1"/>
    <col min="15" max="15" width="6.28125" style="55" customWidth="1"/>
  </cols>
  <sheetData>
    <row r="1" spans="1:15" s="88" customFormat="1" ht="28.5" customHeight="1">
      <c r="A1" s="272" t="s">
        <v>913</v>
      </c>
      <c r="B1" s="280"/>
      <c r="C1" s="280"/>
      <c r="D1" s="280"/>
      <c r="E1" s="280"/>
      <c r="F1" s="280"/>
      <c r="G1" s="280"/>
      <c r="H1" s="280"/>
      <c r="I1" s="280"/>
      <c r="J1" s="280"/>
      <c r="K1" s="280"/>
      <c r="L1" s="280"/>
      <c r="M1" s="280"/>
      <c r="N1" s="280"/>
      <c r="O1" s="280"/>
    </row>
    <row r="2" spans="1:19" s="88" customFormat="1" ht="12.75">
      <c r="A2" s="89" t="s">
        <v>900</v>
      </c>
      <c r="B2" s="92"/>
      <c r="C2" s="92"/>
      <c r="D2" s="92"/>
      <c r="O2" s="99"/>
      <c r="S2"/>
    </row>
    <row r="3" spans="1:19" s="88" customFormat="1" ht="14.25">
      <c r="A3" s="89" t="s">
        <v>79</v>
      </c>
      <c r="B3" s="92"/>
      <c r="C3" s="92"/>
      <c r="D3" s="92"/>
      <c r="O3" s="99"/>
      <c r="S3"/>
    </row>
    <row r="4" spans="1:15" ht="12.75" customHeight="1">
      <c r="A4" s="90"/>
      <c r="B4" s="91"/>
      <c r="C4" s="91"/>
      <c r="D4" s="91"/>
      <c r="O4" s="246"/>
    </row>
    <row r="5" spans="1:15" ht="12.75" customHeight="1" thickBot="1">
      <c r="A5" s="90"/>
      <c r="B5" s="91"/>
      <c r="C5" s="91"/>
      <c r="D5" s="91"/>
      <c r="E5" s="105"/>
      <c r="F5" s="53"/>
      <c r="G5" s="53"/>
      <c r="H5" s="109"/>
      <c r="I5" s="109"/>
      <c r="J5" s="109"/>
      <c r="K5" s="109"/>
      <c r="L5" s="109"/>
      <c r="M5" s="109"/>
      <c r="N5" s="109"/>
      <c r="O5" s="246"/>
    </row>
    <row r="6" spans="1:15" ht="12.75" customHeight="1" thickBot="1">
      <c r="A6" s="90"/>
      <c r="B6" s="91"/>
      <c r="C6" s="91"/>
      <c r="D6" s="91"/>
      <c r="E6" s="115" t="s">
        <v>47</v>
      </c>
      <c r="F6" s="247"/>
      <c r="G6" s="248"/>
      <c r="H6" s="115"/>
      <c r="I6" s="116"/>
      <c r="J6" s="116"/>
      <c r="K6" s="171"/>
      <c r="L6" s="249"/>
      <c r="M6" s="246"/>
      <c r="O6"/>
    </row>
    <row r="7" spans="1:16" ht="13.5" thickBot="1">
      <c r="A7" s="90"/>
      <c r="B7" s="245"/>
      <c r="C7" s="245"/>
      <c r="D7" s="245"/>
      <c r="E7" s="106" t="s">
        <v>890</v>
      </c>
      <c r="F7" s="107"/>
      <c r="G7" s="108"/>
      <c r="H7" s="281" t="s">
        <v>891</v>
      </c>
      <c r="I7" s="282"/>
      <c r="J7" s="282"/>
      <c r="K7" s="283"/>
      <c r="L7" s="250"/>
      <c r="O7"/>
      <c r="P7" s="88" t="s">
        <v>891</v>
      </c>
    </row>
    <row r="8" spans="1:16" ht="12.75">
      <c r="A8" s="90"/>
      <c r="B8" s="245"/>
      <c r="C8" s="245"/>
      <c r="D8" s="245"/>
      <c r="E8" s="105"/>
      <c r="F8" s="53"/>
      <c r="G8" s="53"/>
      <c r="H8" s="109"/>
      <c r="I8" s="109"/>
      <c r="J8" s="109"/>
      <c r="K8" s="109"/>
      <c r="L8" s="109"/>
      <c r="M8" s="109"/>
      <c r="N8" s="109"/>
      <c r="O8" s="246"/>
      <c r="P8" s="88" t="s">
        <v>132</v>
      </c>
    </row>
    <row r="9" spans="1:15" ht="12.75">
      <c r="A9" s="90"/>
      <c r="B9" s="245"/>
      <c r="C9" s="245"/>
      <c r="D9" s="245"/>
      <c r="E9" s="105"/>
      <c r="F9" s="53"/>
      <c r="G9" s="53"/>
      <c r="H9" s="109"/>
      <c r="I9" s="109"/>
      <c r="J9" s="109"/>
      <c r="K9" s="109"/>
      <c r="L9" s="109"/>
      <c r="M9" s="109"/>
      <c r="N9" s="109"/>
      <c r="O9" s="246"/>
    </row>
    <row r="10" spans="1:15" ht="12.75">
      <c r="A10" s="273" t="s">
        <v>139</v>
      </c>
      <c r="B10" s="273"/>
      <c r="C10" s="273"/>
      <c r="D10" s="273"/>
      <c r="E10" s="273"/>
      <c r="F10" s="273"/>
      <c r="G10" s="273"/>
      <c r="H10" s="245"/>
      <c r="I10" s="245"/>
      <c r="J10" s="245"/>
      <c r="K10" s="245"/>
      <c r="L10" s="245"/>
      <c r="M10" s="245"/>
      <c r="N10" s="91"/>
      <c r="O10" s="246"/>
    </row>
    <row r="11" spans="1:19" ht="12.75" customHeight="1">
      <c r="A11" s="251"/>
      <c r="B11" s="284" t="s">
        <v>137</v>
      </c>
      <c r="C11" s="284"/>
      <c r="D11" s="284"/>
      <c r="E11" s="284"/>
      <c r="F11" s="284"/>
      <c r="G11" s="284"/>
      <c r="H11" s="284"/>
      <c r="I11" s="284"/>
      <c r="J11" s="284"/>
      <c r="K11" s="284"/>
      <c r="L11" s="100"/>
      <c r="M11" s="100"/>
      <c r="N11" s="100"/>
      <c r="O11" s="100"/>
      <c r="S11" s="172"/>
    </row>
    <row r="12" spans="1:16" ht="33.75">
      <c r="A12" s="252" t="s">
        <v>103</v>
      </c>
      <c r="B12" s="190" t="s">
        <v>71</v>
      </c>
      <c r="C12" s="190" t="s">
        <v>116</v>
      </c>
      <c r="D12" s="190" t="s">
        <v>72</v>
      </c>
      <c r="E12" s="190" t="s">
        <v>117</v>
      </c>
      <c r="F12" s="191">
        <v>3</v>
      </c>
      <c r="G12" s="191">
        <v>4</v>
      </c>
      <c r="H12" s="191">
        <v>5</v>
      </c>
      <c r="I12" s="173">
        <v>6</v>
      </c>
      <c r="J12" s="253" t="s">
        <v>58</v>
      </c>
      <c r="K12" s="253" t="s">
        <v>105</v>
      </c>
      <c r="L12" s="55"/>
      <c r="O12"/>
      <c r="P12" s="172"/>
    </row>
    <row r="13" spans="1:15" ht="12.75">
      <c r="A13" s="227" t="s">
        <v>95</v>
      </c>
      <c r="B13" s="254">
        <v>1</v>
      </c>
      <c r="C13" s="254">
        <v>0</v>
      </c>
      <c r="D13" s="254">
        <v>56</v>
      </c>
      <c r="E13" s="254">
        <v>10</v>
      </c>
      <c r="F13" s="254">
        <v>13</v>
      </c>
      <c r="G13" s="254">
        <v>17</v>
      </c>
      <c r="H13" s="254">
        <v>3</v>
      </c>
      <c r="I13" s="254">
        <v>0</v>
      </c>
      <c r="J13" s="254">
        <v>100</v>
      </c>
      <c r="K13" s="254">
        <v>20</v>
      </c>
      <c r="L13" s="55"/>
      <c r="O13"/>
    </row>
    <row r="14" spans="1:15" ht="12.75">
      <c r="A14" s="102">
        <v>1</v>
      </c>
      <c r="B14" s="254">
        <v>1</v>
      </c>
      <c r="C14" s="254">
        <v>0</v>
      </c>
      <c r="D14" s="254">
        <v>9</v>
      </c>
      <c r="E14" s="254">
        <v>9</v>
      </c>
      <c r="F14" s="254">
        <v>24</v>
      </c>
      <c r="G14" s="254">
        <v>47</v>
      </c>
      <c r="H14" s="254">
        <v>10</v>
      </c>
      <c r="I14" s="254">
        <v>0</v>
      </c>
      <c r="J14" s="254">
        <v>100</v>
      </c>
      <c r="K14" s="254">
        <v>57</v>
      </c>
      <c r="L14" s="55"/>
      <c r="O14"/>
    </row>
    <row r="15" spans="1:15" ht="12.75">
      <c r="A15" s="103" t="s">
        <v>76</v>
      </c>
      <c r="B15" s="254">
        <v>0</v>
      </c>
      <c r="C15" s="254">
        <v>0</v>
      </c>
      <c r="D15" s="254">
        <v>1</v>
      </c>
      <c r="E15" s="254">
        <v>3</v>
      </c>
      <c r="F15" s="254">
        <v>16</v>
      </c>
      <c r="G15" s="254">
        <v>61</v>
      </c>
      <c r="H15" s="254">
        <v>19</v>
      </c>
      <c r="I15" s="254">
        <v>0</v>
      </c>
      <c r="J15" s="254">
        <v>100</v>
      </c>
      <c r="K15" s="254">
        <v>80</v>
      </c>
      <c r="L15" s="55"/>
      <c r="O15"/>
    </row>
    <row r="16" spans="1:15" ht="12.75">
      <c r="A16" s="103" t="s">
        <v>75</v>
      </c>
      <c r="B16" s="254">
        <v>0</v>
      </c>
      <c r="C16" s="254">
        <v>0</v>
      </c>
      <c r="D16" s="254">
        <v>0</v>
      </c>
      <c r="E16" s="254">
        <v>0</v>
      </c>
      <c r="F16" s="254">
        <v>6</v>
      </c>
      <c r="G16" s="254">
        <v>58</v>
      </c>
      <c r="H16" s="254">
        <v>35</v>
      </c>
      <c r="I16" s="254">
        <v>0</v>
      </c>
      <c r="J16" s="254">
        <v>100</v>
      </c>
      <c r="K16" s="254">
        <v>93</v>
      </c>
      <c r="L16" s="55"/>
      <c r="O16"/>
    </row>
    <row r="17" spans="1:15" ht="12.75">
      <c r="A17" s="103" t="s">
        <v>74</v>
      </c>
      <c r="B17" s="254">
        <v>0</v>
      </c>
      <c r="C17" s="254">
        <v>0</v>
      </c>
      <c r="D17" s="254">
        <v>0</v>
      </c>
      <c r="E17" s="254">
        <v>0</v>
      </c>
      <c r="F17" s="254">
        <v>1</v>
      </c>
      <c r="G17" s="254">
        <v>37</v>
      </c>
      <c r="H17" s="254">
        <v>62</v>
      </c>
      <c r="I17" s="254">
        <v>0</v>
      </c>
      <c r="J17" s="254">
        <v>100</v>
      </c>
      <c r="K17" s="254">
        <v>98</v>
      </c>
      <c r="L17" s="55"/>
      <c r="O17"/>
    </row>
    <row r="18" spans="1:15" ht="12.75">
      <c r="A18" s="102" t="s">
        <v>136</v>
      </c>
      <c r="B18" s="254">
        <v>0</v>
      </c>
      <c r="C18" s="254">
        <v>0</v>
      </c>
      <c r="D18" s="254">
        <v>0</v>
      </c>
      <c r="E18" s="254">
        <v>0</v>
      </c>
      <c r="F18" s="254">
        <v>0</v>
      </c>
      <c r="G18" s="254">
        <v>10</v>
      </c>
      <c r="H18" s="254">
        <v>89</v>
      </c>
      <c r="I18" s="254">
        <v>1</v>
      </c>
      <c r="J18" s="254">
        <v>100</v>
      </c>
      <c r="K18" s="254">
        <v>100</v>
      </c>
      <c r="L18" s="55"/>
      <c r="O18"/>
    </row>
    <row r="19" spans="1:15" ht="12.75">
      <c r="A19" s="104" t="s">
        <v>104</v>
      </c>
      <c r="B19" s="254">
        <v>0</v>
      </c>
      <c r="C19" s="254">
        <v>0</v>
      </c>
      <c r="D19" s="254">
        <v>0</v>
      </c>
      <c r="E19" s="254">
        <v>1</v>
      </c>
      <c r="F19" s="254">
        <v>4</v>
      </c>
      <c r="G19" s="254">
        <v>38</v>
      </c>
      <c r="H19" s="254">
        <v>56</v>
      </c>
      <c r="I19" s="254">
        <v>0</v>
      </c>
      <c r="J19" s="254">
        <v>100</v>
      </c>
      <c r="K19" s="254">
        <v>95</v>
      </c>
      <c r="L19" s="55"/>
      <c r="O19"/>
    </row>
    <row r="20" spans="1:15" ht="12.75">
      <c r="A20" s="103"/>
      <c r="B20" s="228"/>
      <c r="C20" s="228"/>
      <c r="D20" s="228"/>
      <c r="E20" s="228"/>
      <c r="F20" s="228"/>
      <c r="G20" s="228"/>
      <c r="H20" s="228"/>
      <c r="I20" s="228"/>
      <c r="J20" s="228"/>
      <c r="K20" s="228"/>
      <c r="L20" s="228"/>
      <c r="M20" s="228"/>
      <c r="N20" s="228"/>
      <c r="O20" s="228"/>
    </row>
    <row r="21" spans="1:15" ht="12.75">
      <c r="A21" s="170" t="s">
        <v>140</v>
      </c>
      <c r="B21" s="170"/>
      <c r="C21" s="170"/>
      <c r="D21" s="170"/>
      <c r="E21" s="170"/>
      <c r="F21" s="170"/>
      <c r="G21" s="170"/>
      <c r="H21" s="245"/>
      <c r="I21" s="245"/>
      <c r="J21" s="245"/>
      <c r="K21" s="245"/>
      <c r="L21" s="245"/>
      <c r="M21" s="245"/>
      <c r="N21" s="91"/>
      <c r="O21" s="246"/>
    </row>
    <row r="22" spans="1:15" ht="12.75">
      <c r="A22" s="251"/>
      <c r="B22" s="284" t="s">
        <v>137</v>
      </c>
      <c r="C22" s="284"/>
      <c r="D22" s="284"/>
      <c r="E22" s="284"/>
      <c r="F22" s="284"/>
      <c r="G22" s="284"/>
      <c r="H22" s="284"/>
      <c r="I22" s="284"/>
      <c r="J22" s="284"/>
      <c r="K22" s="284"/>
      <c r="L22" s="284"/>
      <c r="M22" s="100"/>
      <c r="N22" s="100"/>
      <c r="O22" s="100"/>
    </row>
    <row r="23" spans="1:15" ht="33.75">
      <c r="A23" s="252" t="s">
        <v>103</v>
      </c>
      <c r="B23" s="190" t="s">
        <v>71</v>
      </c>
      <c r="C23" s="190" t="s">
        <v>73</v>
      </c>
      <c r="D23" s="173" t="s">
        <v>95</v>
      </c>
      <c r="E23" s="173" t="s">
        <v>119</v>
      </c>
      <c r="F23" s="190">
        <v>2</v>
      </c>
      <c r="G23" s="191">
        <v>3</v>
      </c>
      <c r="H23" s="191">
        <v>4</v>
      </c>
      <c r="I23" s="191">
        <v>5</v>
      </c>
      <c r="J23" s="173">
        <v>6</v>
      </c>
      <c r="K23" s="253" t="s">
        <v>58</v>
      </c>
      <c r="L23" s="253" t="s">
        <v>105</v>
      </c>
      <c r="M23" s="55"/>
      <c r="O23"/>
    </row>
    <row r="24" spans="1:15" ht="12.75">
      <c r="A24" s="227" t="s">
        <v>95</v>
      </c>
      <c r="B24" s="254">
        <v>0</v>
      </c>
      <c r="C24" s="254">
        <v>0</v>
      </c>
      <c r="D24" s="254">
        <v>16</v>
      </c>
      <c r="E24" s="254">
        <v>14</v>
      </c>
      <c r="F24" s="254">
        <v>31</v>
      </c>
      <c r="G24" s="254">
        <v>22</v>
      </c>
      <c r="H24" s="254">
        <v>14</v>
      </c>
      <c r="I24" s="254">
        <v>2</v>
      </c>
      <c r="J24" s="254">
        <v>0</v>
      </c>
      <c r="K24" s="254">
        <v>100</v>
      </c>
      <c r="L24" s="254">
        <v>16</v>
      </c>
      <c r="M24" s="55"/>
      <c r="O24"/>
    </row>
    <row r="25" spans="1:15" ht="12.75">
      <c r="A25" s="102">
        <v>1</v>
      </c>
      <c r="B25" s="254">
        <v>0</v>
      </c>
      <c r="C25" s="254">
        <v>0</v>
      </c>
      <c r="D25" s="254">
        <v>0</v>
      </c>
      <c r="E25" s="254">
        <v>1</v>
      </c>
      <c r="F25" s="254">
        <v>11</v>
      </c>
      <c r="G25" s="254">
        <v>37</v>
      </c>
      <c r="H25" s="254">
        <v>46</v>
      </c>
      <c r="I25" s="254">
        <v>5</v>
      </c>
      <c r="J25" s="254">
        <v>0</v>
      </c>
      <c r="K25" s="254">
        <v>100</v>
      </c>
      <c r="L25" s="254">
        <v>51</v>
      </c>
      <c r="M25" s="55"/>
      <c r="O25"/>
    </row>
    <row r="26" spans="1:15" ht="12.75">
      <c r="A26" s="103" t="s">
        <v>76</v>
      </c>
      <c r="B26" s="254">
        <v>0</v>
      </c>
      <c r="C26" s="254">
        <v>0</v>
      </c>
      <c r="D26" s="254">
        <v>0</v>
      </c>
      <c r="E26" s="254">
        <v>0</v>
      </c>
      <c r="F26" s="254">
        <v>1</v>
      </c>
      <c r="G26" s="254">
        <v>18</v>
      </c>
      <c r="H26" s="254">
        <v>68</v>
      </c>
      <c r="I26" s="254">
        <v>13</v>
      </c>
      <c r="J26" s="254">
        <v>0</v>
      </c>
      <c r="K26" s="254">
        <v>100</v>
      </c>
      <c r="L26" s="254">
        <v>81</v>
      </c>
      <c r="M26" s="55"/>
      <c r="O26"/>
    </row>
    <row r="27" spans="1:15" ht="12.75">
      <c r="A27" s="103" t="s">
        <v>75</v>
      </c>
      <c r="B27" s="254">
        <v>0</v>
      </c>
      <c r="C27" s="254">
        <v>0</v>
      </c>
      <c r="D27" s="254">
        <v>0</v>
      </c>
      <c r="E27" s="254">
        <v>0</v>
      </c>
      <c r="F27" s="254">
        <v>0</v>
      </c>
      <c r="G27" s="254">
        <v>5</v>
      </c>
      <c r="H27" s="254">
        <v>64</v>
      </c>
      <c r="I27" s="254">
        <v>30</v>
      </c>
      <c r="J27" s="254">
        <v>0</v>
      </c>
      <c r="K27" s="254">
        <v>100</v>
      </c>
      <c r="L27" s="254">
        <v>95</v>
      </c>
      <c r="M27" s="55"/>
      <c r="O27"/>
    </row>
    <row r="28" spans="1:15" ht="12.75">
      <c r="A28" s="103" t="s">
        <v>74</v>
      </c>
      <c r="B28" s="254">
        <v>0</v>
      </c>
      <c r="C28" s="254">
        <v>0</v>
      </c>
      <c r="D28" s="254">
        <v>0</v>
      </c>
      <c r="E28" s="254">
        <v>0</v>
      </c>
      <c r="F28" s="254">
        <v>0</v>
      </c>
      <c r="G28" s="254">
        <v>1</v>
      </c>
      <c r="H28" s="254">
        <v>37</v>
      </c>
      <c r="I28" s="254">
        <v>61</v>
      </c>
      <c r="J28" s="254">
        <v>1</v>
      </c>
      <c r="K28" s="254">
        <v>100</v>
      </c>
      <c r="L28" s="254">
        <v>99</v>
      </c>
      <c r="M28" s="55"/>
      <c r="O28"/>
    </row>
    <row r="29" spans="1:15" ht="12.75">
      <c r="A29" s="102" t="s">
        <v>136</v>
      </c>
      <c r="B29" s="254">
        <v>0</v>
      </c>
      <c r="C29" s="254">
        <v>0</v>
      </c>
      <c r="D29" s="254">
        <v>0</v>
      </c>
      <c r="E29" s="254">
        <v>0</v>
      </c>
      <c r="F29" s="254">
        <v>0</v>
      </c>
      <c r="G29" s="254">
        <v>0</v>
      </c>
      <c r="H29" s="254">
        <v>9</v>
      </c>
      <c r="I29" s="254">
        <v>86</v>
      </c>
      <c r="J29" s="254">
        <v>6</v>
      </c>
      <c r="K29" s="254">
        <v>100</v>
      </c>
      <c r="L29" s="254">
        <v>100</v>
      </c>
      <c r="M29" s="55"/>
      <c r="O29"/>
    </row>
    <row r="30" spans="1:15" ht="12.75">
      <c r="A30" s="104" t="s">
        <v>104</v>
      </c>
      <c r="B30" s="254">
        <v>0</v>
      </c>
      <c r="C30" s="254">
        <v>0</v>
      </c>
      <c r="D30" s="254">
        <v>0</v>
      </c>
      <c r="E30" s="254">
        <v>0</v>
      </c>
      <c r="F30" s="254">
        <v>0</v>
      </c>
      <c r="G30" s="254">
        <v>4</v>
      </c>
      <c r="H30" s="254">
        <v>40</v>
      </c>
      <c r="I30" s="254">
        <v>53</v>
      </c>
      <c r="J30" s="254">
        <v>2</v>
      </c>
      <c r="K30" s="254">
        <v>100</v>
      </c>
      <c r="L30" s="254">
        <v>95</v>
      </c>
      <c r="M30" s="55"/>
      <c r="O30"/>
    </row>
    <row r="31" spans="1:15" ht="12.75">
      <c r="A31" s="103"/>
      <c r="B31" s="228"/>
      <c r="C31" s="228"/>
      <c r="D31" s="228"/>
      <c r="E31" s="228"/>
      <c r="F31" s="228"/>
      <c r="G31" s="228"/>
      <c r="H31" s="228"/>
      <c r="I31" s="228"/>
      <c r="J31" s="228"/>
      <c r="K31" s="228"/>
      <c r="L31" s="228"/>
      <c r="M31" s="228"/>
      <c r="N31" s="228"/>
      <c r="O31" s="228"/>
    </row>
    <row r="32" spans="1:15" ht="12.75">
      <c r="A32" s="170" t="s">
        <v>141</v>
      </c>
      <c r="B32" s="170"/>
      <c r="C32" s="170"/>
      <c r="D32" s="170"/>
      <c r="E32" s="170"/>
      <c r="F32" s="170"/>
      <c r="G32" s="170"/>
      <c r="H32" s="245"/>
      <c r="I32" s="245"/>
      <c r="J32" s="245"/>
      <c r="K32" s="245"/>
      <c r="L32" s="245"/>
      <c r="M32" s="245"/>
      <c r="N32" s="91"/>
      <c r="O32" s="246"/>
    </row>
    <row r="33" spans="1:15" ht="12.75">
      <c r="A33" s="251"/>
      <c r="B33" s="284" t="s">
        <v>137</v>
      </c>
      <c r="C33" s="284"/>
      <c r="D33" s="284"/>
      <c r="E33" s="284"/>
      <c r="F33" s="284"/>
      <c r="G33" s="284"/>
      <c r="H33" s="284"/>
      <c r="I33" s="284"/>
      <c r="J33" s="284"/>
      <c r="K33" s="284"/>
      <c r="L33" s="284"/>
      <c r="M33" s="100"/>
      <c r="N33" s="100"/>
      <c r="O33" s="100"/>
    </row>
    <row r="34" spans="1:15" ht="33.75">
      <c r="A34" s="252" t="s">
        <v>103</v>
      </c>
      <c r="B34" s="190" t="s">
        <v>71</v>
      </c>
      <c r="C34" s="190" t="s">
        <v>73</v>
      </c>
      <c r="D34" s="173" t="s">
        <v>95</v>
      </c>
      <c r="E34" s="173" t="s">
        <v>119</v>
      </c>
      <c r="F34" s="190">
        <v>2</v>
      </c>
      <c r="G34" s="191">
        <v>3</v>
      </c>
      <c r="H34" s="191">
        <v>4</v>
      </c>
      <c r="I34" s="191">
        <v>5</v>
      </c>
      <c r="J34" s="173">
        <v>6</v>
      </c>
      <c r="K34" s="253" t="s">
        <v>58</v>
      </c>
      <c r="L34" s="253" t="s">
        <v>105</v>
      </c>
      <c r="M34" s="55"/>
      <c r="O34"/>
    </row>
    <row r="35" spans="1:15" ht="12.75">
      <c r="A35" s="227" t="s">
        <v>95</v>
      </c>
      <c r="B35" s="254">
        <v>0</v>
      </c>
      <c r="C35" s="254">
        <v>0</v>
      </c>
      <c r="D35" s="254">
        <v>12</v>
      </c>
      <c r="E35" s="254">
        <v>13</v>
      </c>
      <c r="F35" s="254">
        <v>27</v>
      </c>
      <c r="G35" s="254">
        <v>34</v>
      </c>
      <c r="H35" s="254">
        <v>12</v>
      </c>
      <c r="I35" s="254">
        <v>0</v>
      </c>
      <c r="J35" s="254">
        <v>0</v>
      </c>
      <c r="K35" s="254">
        <v>100</v>
      </c>
      <c r="L35" s="254">
        <v>13</v>
      </c>
      <c r="M35" s="55"/>
      <c r="O35"/>
    </row>
    <row r="36" spans="1:15" ht="12.75">
      <c r="A36" s="102">
        <v>1</v>
      </c>
      <c r="B36" s="254">
        <v>0</v>
      </c>
      <c r="C36" s="254">
        <v>0</v>
      </c>
      <c r="D36" s="254">
        <v>0</v>
      </c>
      <c r="E36" s="254">
        <v>1</v>
      </c>
      <c r="F36" s="254">
        <v>7</v>
      </c>
      <c r="G36" s="254">
        <v>47</v>
      </c>
      <c r="H36" s="254">
        <v>44</v>
      </c>
      <c r="I36" s="254">
        <v>2</v>
      </c>
      <c r="J36" s="254">
        <v>0</v>
      </c>
      <c r="K36" s="254">
        <v>100</v>
      </c>
      <c r="L36" s="254">
        <v>46</v>
      </c>
      <c r="M36" s="55"/>
      <c r="O36"/>
    </row>
    <row r="37" spans="1:15" ht="12.75">
      <c r="A37" s="103" t="s">
        <v>76</v>
      </c>
      <c r="B37" s="254">
        <v>0</v>
      </c>
      <c r="C37" s="254">
        <v>0</v>
      </c>
      <c r="D37" s="254">
        <v>0</v>
      </c>
      <c r="E37" s="254">
        <v>0</v>
      </c>
      <c r="F37" s="254">
        <v>1</v>
      </c>
      <c r="G37" s="254">
        <v>19</v>
      </c>
      <c r="H37" s="254">
        <v>74</v>
      </c>
      <c r="I37" s="254">
        <v>6</v>
      </c>
      <c r="J37" s="254">
        <v>0</v>
      </c>
      <c r="K37" s="254">
        <v>100</v>
      </c>
      <c r="L37" s="254">
        <v>80</v>
      </c>
      <c r="M37" s="55"/>
      <c r="O37"/>
    </row>
    <row r="38" spans="1:15" ht="12.75">
      <c r="A38" s="103" t="s">
        <v>75</v>
      </c>
      <c r="B38" s="254">
        <v>0</v>
      </c>
      <c r="C38" s="254">
        <v>0</v>
      </c>
      <c r="D38" s="254">
        <v>0</v>
      </c>
      <c r="E38" s="254">
        <v>0</v>
      </c>
      <c r="F38" s="254">
        <v>0</v>
      </c>
      <c r="G38" s="254">
        <v>4</v>
      </c>
      <c r="H38" s="254">
        <v>73</v>
      </c>
      <c r="I38" s="254">
        <v>23</v>
      </c>
      <c r="J38" s="254">
        <v>0</v>
      </c>
      <c r="K38" s="254">
        <v>100</v>
      </c>
      <c r="L38" s="254">
        <v>96</v>
      </c>
      <c r="M38" s="55"/>
      <c r="O38"/>
    </row>
    <row r="39" spans="1:15" ht="12.75">
      <c r="A39" s="103" t="s">
        <v>74</v>
      </c>
      <c r="B39" s="254">
        <v>0</v>
      </c>
      <c r="C39" s="254">
        <v>0</v>
      </c>
      <c r="D39" s="254">
        <v>0</v>
      </c>
      <c r="E39" s="254">
        <v>0</v>
      </c>
      <c r="F39" s="254">
        <v>0</v>
      </c>
      <c r="G39" s="254">
        <v>1</v>
      </c>
      <c r="H39" s="254">
        <v>44</v>
      </c>
      <c r="I39" s="254">
        <v>54</v>
      </c>
      <c r="J39" s="254">
        <v>1</v>
      </c>
      <c r="K39" s="254">
        <v>100</v>
      </c>
      <c r="L39" s="254">
        <v>99</v>
      </c>
      <c r="M39" s="55"/>
      <c r="O39"/>
    </row>
    <row r="40" spans="1:15" ht="12.75">
      <c r="A40" s="102" t="s">
        <v>136</v>
      </c>
      <c r="B40" s="254">
        <v>0</v>
      </c>
      <c r="C40" s="254">
        <v>0</v>
      </c>
      <c r="D40" s="254">
        <v>0</v>
      </c>
      <c r="E40" s="254">
        <v>0</v>
      </c>
      <c r="F40" s="254">
        <v>0</v>
      </c>
      <c r="G40" s="254">
        <v>0</v>
      </c>
      <c r="H40" s="254">
        <v>15</v>
      </c>
      <c r="I40" s="254">
        <v>79</v>
      </c>
      <c r="J40" s="254">
        <v>6</v>
      </c>
      <c r="K40" s="254">
        <v>100</v>
      </c>
      <c r="L40" s="254">
        <v>100</v>
      </c>
      <c r="M40" s="55"/>
      <c r="O40"/>
    </row>
    <row r="41" spans="1:15" ht="15" customHeight="1">
      <c r="A41" s="104" t="s">
        <v>104</v>
      </c>
      <c r="B41" s="254">
        <v>0</v>
      </c>
      <c r="C41" s="254">
        <v>0</v>
      </c>
      <c r="D41" s="254">
        <v>0</v>
      </c>
      <c r="E41" s="254">
        <v>0</v>
      </c>
      <c r="F41" s="254">
        <v>0</v>
      </c>
      <c r="G41" s="254">
        <v>7</v>
      </c>
      <c r="H41" s="254">
        <v>58</v>
      </c>
      <c r="I41" s="254">
        <v>34</v>
      </c>
      <c r="J41" s="254">
        <v>1</v>
      </c>
      <c r="K41" s="254">
        <v>100</v>
      </c>
      <c r="L41" s="254">
        <v>93</v>
      </c>
      <c r="M41" s="55"/>
      <c r="O41"/>
    </row>
    <row r="42" spans="1:15" ht="15.75" customHeight="1">
      <c r="A42" s="103"/>
      <c r="B42" s="228"/>
      <c r="C42" s="228"/>
      <c r="D42" s="228"/>
      <c r="E42" s="228"/>
      <c r="F42" s="228"/>
      <c r="G42" s="228"/>
      <c r="H42" s="228"/>
      <c r="I42" s="228"/>
      <c r="J42" s="228"/>
      <c r="K42" s="228"/>
      <c r="L42" s="228"/>
      <c r="M42" s="228"/>
      <c r="N42" s="228"/>
      <c r="O42" s="228"/>
    </row>
    <row r="43" spans="1:15" ht="33.75" customHeight="1">
      <c r="A43" s="277" t="s">
        <v>911</v>
      </c>
      <c r="B43" s="266"/>
      <c r="C43" s="266"/>
      <c r="D43" s="266"/>
      <c r="E43" s="266"/>
      <c r="F43" s="266"/>
      <c r="G43" s="266"/>
      <c r="H43" s="266"/>
      <c r="I43" s="266"/>
      <c r="J43" s="266"/>
      <c r="K43" s="266"/>
      <c r="L43" s="266"/>
      <c r="M43" s="266"/>
      <c r="N43" s="266"/>
      <c r="O43" s="266"/>
    </row>
    <row r="44" spans="1:16" ht="16.5" customHeight="1">
      <c r="A44" s="285" t="s">
        <v>912</v>
      </c>
      <c r="B44" s="285"/>
      <c r="C44" s="285"/>
      <c r="D44" s="285"/>
      <c r="E44" s="285"/>
      <c r="F44" s="285"/>
      <c r="G44" s="285"/>
      <c r="H44" s="285"/>
      <c r="I44" s="285"/>
      <c r="J44" s="285"/>
      <c r="K44" s="285"/>
      <c r="L44" s="285"/>
      <c r="M44" s="285"/>
      <c r="N44" s="285"/>
      <c r="O44" s="285"/>
      <c r="P44" s="235"/>
    </row>
    <row r="45" ht="12.75">
      <c r="A45" s="239"/>
    </row>
    <row r="47" spans="1:9" ht="12.75">
      <c r="A47" s="273" t="s">
        <v>81</v>
      </c>
      <c r="B47" s="273"/>
      <c r="C47" s="273"/>
      <c r="D47" s="273"/>
      <c r="E47" s="273"/>
      <c r="F47" s="273"/>
      <c r="G47" s="273"/>
      <c r="H47" s="100"/>
      <c r="I47" s="91"/>
    </row>
    <row r="48" spans="1:9" ht="12.75">
      <c r="A48" s="274" t="s">
        <v>103</v>
      </c>
      <c r="B48" s="276" t="s">
        <v>909</v>
      </c>
      <c r="C48" s="276"/>
      <c r="D48" s="276"/>
      <c r="E48" s="276"/>
      <c r="F48" s="276"/>
      <c r="G48" s="276"/>
      <c r="H48" s="276"/>
      <c r="I48" s="276"/>
    </row>
    <row r="49" spans="1:11" ht="67.5">
      <c r="A49" s="275"/>
      <c r="B49" s="240">
        <v>0</v>
      </c>
      <c r="C49" s="240"/>
      <c r="D49" s="224">
        <v>1</v>
      </c>
      <c r="E49" s="224">
        <v>2</v>
      </c>
      <c r="F49" s="224">
        <v>3</v>
      </c>
      <c r="G49" s="224">
        <v>4</v>
      </c>
      <c r="H49" s="224">
        <v>5</v>
      </c>
      <c r="I49" s="225">
        <v>6</v>
      </c>
      <c r="J49" s="226" t="s">
        <v>910</v>
      </c>
      <c r="K49" s="88" t="s">
        <v>58</v>
      </c>
    </row>
    <row r="50" spans="1:10" ht="12.75">
      <c r="A50" s="227" t="s">
        <v>95</v>
      </c>
      <c r="B50" s="241"/>
      <c r="C50" s="241"/>
      <c r="D50" s="244"/>
      <c r="E50" s="244"/>
      <c r="F50" s="244"/>
      <c r="G50" s="244"/>
      <c r="H50" s="244"/>
      <c r="I50" s="244"/>
      <c r="J50" s="244"/>
    </row>
    <row r="51" spans="1:11" ht="12.75">
      <c r="A51" s="102">
        <v>1</v>
      </c>
      <c r="B51" s="241"/>
      <c r="C51" s="241"/>
      <c r="D51" s="241"/>
      <c r="E51" s="241"/>
      <c r="F51" s="241"/>
      <c r="G51" s="241"/>
      <c r="H51" s="241"/>
      <c r="I51" s="241"/>
      <c r="J51" s="241"/>
      <c r="K51" s="242"/>
    </row>
    <row r="52" spans="1:11" ht="12.75">
      <c r="A52" s="103" t="s">
        <v>76</v>
      </c>
      <c r="B52" s="241"/>
      <c r="C52" s="241"/>
      <c r="D52" s="241"/>
      <c r="E52" s="241"/>
      <c r="F52" s="241"/>
      <c r="G52" s="241"/>
      <c r="H52" s="241"/>
      <c r="I52" s="241"/>
      <c r="J52" s="241"/>
      <c r="K52" s="242"/>
    </row>
    <row r="53" spans="1:11" ht="12.75">
      <c r="A53" s="103" t="s">
        <v>75</v>
      </c>
      <c r="B53" s="241"/>
      <c r="C53" s="241"/>
      <c r="D53" s="241"/>
      <c r="E53" s="241"/>
      <c r="F53" s="241"/>
      <c r="G53" s="241"/>
      <c r="H53" s="241"/>
      <c r="I53" s="241"/>
      <c r="J53" s="241"/>
      <c r="K53" s="242"/>
    </row>
    <row r="54" spans="1:11" ht="12.75">
      <c r="A54" s="103" t="s">
        <v>74</v>
      </c>
      <c r="B54" s="241"/>
      <c r="C54" s="241"/>
      <c r="D54" s="241"/>
      <c r="E54" s="241"/>
      <c r="F54" s="241"/>
      <c r="G54" s="241"/>
      <c r="H54" s="241"/>
      <c r="I54" s="241"/>
      <c r="J54" s="241"/>
      <c r="K54" s="242"/>
    </row>
    <row r="55" spans="1:11" ht="12.75">
      <c r="A55" s="102" t="s">
        <v>136</v>
      </c>
      <c r="B55" s="241"/>
      <c r="C55" s="241"/>
      <c r="D55" s="241"/>
      <c r="E55" s="241"/>
      <c r="F55" s="241"/>
      <c r="G55" s="241"/>
      <c r="H55" s="241"/>
      <c r="I55" s="241"/>
      <c r="J55" s="241"/>
      <c r="K55" s="242"/>
    </row>
    <row r="56" spans="1:11" ht="12.75">
      <c r="A56" s="104" t="s">
        <v>104</v>
      </c>
      <c r="B56" s="243"/>
      <c r="C56" s="243"/>
      <c r="D56" s="243"/>
      <c r="E56" s="243"/>
      <c r="F56" s="243"/>
      <c r="G56" s="243"/>
      <c r="H56" s="243"/>
      <c r="I56" s="243"/>
      <c r="J56" s="243"/>
      <c r="K56" s="231"/>
    </row>
    <row r="58" spans="1:15" ht="12.75">
      <c r="A58" s="273" t="s">
        <v>139</v>
      </c>
      <c r="B58" s="273"/>
      <c r="C58" s="273"/>
      <c r="D58" s="273"/>
      <c r="E58" s="273"/>
      <c r="F58" s="273"/>
      <c r="G58" s="273"/>
      <c r="H58" s="245"/>
      <c r="I58" s="245"/>
      <c r="J58" s="245"/>
      <c r="K58" s="245"/>
      <c r="L58" s="245"/>
      <c r="M58" s="245"/>
      <c r="N58" s="91"/>
      <c r="O58" s="246"/>
    </row>
    <row r="59" spans="1:15" ht="12.75">
      <c r="A59" s="251"/>
      <c r="B59" s="284" t="s">
        <v>137</v>
      </c>
      <c r="C59" s="284"/>
      <c r="D59" s="284"/>
      <c r="E59" s="284"/>
      <c r="F59" s="284"/>
      <c r="G59" s="284"/>
      <c r="H59" s="284"/>
      <c r="I59" s="284"/>
      <c r="J59" s="284"/>
      <c r="K59" s="284"/>
      <c r="L59" s="100"/>
      <c r="M59" s="100"/>
      <c r="N59" s="100"/>
      <c r="O59" s="100"/>
    </row>
    <row r="60" spans="1:15" ht="33.75">
      <c r="A60" s="252" t="s">
        <v>103</v>
      </c>
      <c r="B60" s="190" t="s">
        <v>71</v>
      </c>
      <c r="C60" s="190" t="s">
        <v>116</v>
      </c>
      <c r="D60" s="190" t="s">
        <v>72</v>
      </c>
      <c r="E60" s="190" t="s">
        <v>117</v>
      </c>
      <c r="F60" s="191">
        <v>3</v>
      </c>
      <c r="G60" s="191">
        <v>4</v>
      </c>
      <c r="H60" s="191">
        <v>5</v>
      </c>
      <c r="I60" s="173">
        <v>6</v>
      </c>
      <c r="J60" s="253" t="s">
        <v>58</v>
      </c>
      <c r="K60" s="253" t="s">
        <v>105</v>
      </c>
      <c r="L60" s="55"/>
      <c r="O60"/>
    </row>
    <row r="61" spans="1:15" ht="12.75">
      <c r="A61" s="227" t="s">
        <v>95</v>
      </c>
      <c r="B61" s="255">
        <v>0.1</v>
      </c>
      <c r="C61" s="255">
        <v>0</v>
      </c>
      <c r="D61" s="255">
        <v>9.2</v>
      </c>
      <c r="E61" s="255">
        <v>1.6</v>
      </c>
      <c r="F61" s="255">
        <v>2.1</v>
      </c>
      <c r="G61" s="255">
        <v>2.8</v>
      </c>
      <c r="H61" s="255">
        <v>0.5</v>
      </c>
      <c r="I61" s="255">
        <v>0</v>
      </c>
      <c r="J61" s="255">
        <v>16.3</v>
      </c>
      <c r="K61" s="255">
        <v>3.3</v>
      </c>
      <c r="L61" s="55"/>
      <c r="O61"/>
    </row>
    <row r="62" spans="1:15" ht="12.75">
      <c r="A62" s="102">
        <v>1</v>
      </c>
      <c r="B62" s="255">
        <v>0.4</v>
      </c>
      <c r="C62" s="255">
        <v>0.1</v>
      </c>
      <c r="D62" s="255">
        <v>5.8</v>
      </c>
      <c r="E62" s="255">
        <v>5.9</v>
      </c>
      <c r="F62" s="255">
        <v>16.1</v>
      </c>
      <c r="G62" s="255">
        <v>31.2</v>
      </c>
      <c r="H62" s="255">
        <v>6.6</v>
      </c>
      <c r="I62" s="255">
        <v>0</v>
      </c>
      <c r="J62" s="255">
        <v>66</v>
      </c>
      <c r="K62" s="255">
        <v>37.8</v>
      </c>
      <c r="L62" s="55"/>
      <c r="O62"/>
    </row>
    <row r="63" spans="1:15" ht="12.75">
      <c r="A63" s="103" t="s">
        <v>76</v>
      </c>
      <c r="B63" s="255">
        <v>0.2</v>
      </c>
      <c r="C63" s="255">
        <v>0</v>
      </c>
      <c r="D63" s="255">
        <v>0.6</v>
      </c>
      <c r="E63" s="255">
        <v>1.7</v>
      </c>
      <c r="F63" s="255">
        <v>10.3</v>
      </c>
      <c r="G63" s="255">
        <v>39.8</v>
      </c>
      <c r="H63" s="255">
        <v>12.7</v>
      </c>
      <c r="I63" s="255">
        <v>0</v>
      </c>
      <c r="J63" s="255">
        <v>65.4</v>
      </c>
      <c r="K63" s="255">
        <v>52.5</v>
      </c>
      <c r="L63" s="55"/>
      <c r="O63"/>
    </row>
    <row r="64" spans="1:15" ht="12.75">
      <c r="A64" s="103" t="s">
        <v>75</v>
      </c>
      <c r="B64" s="255">
        <v>0.3</v>
      </c>
      <c r="C64" s="255">
        <v>0</v>
      </c>
      <c r="D64" s="255">
        <v>0.2</v>
      </c>
      <c r="E64" s="255">
        <v>0.5</v>
      </c>
      <c r="F64" s="255">
        <v>6.9</v>
      </c>
      <c r="G64" s="255">
        <v>65.8</v>
      </c>
      <c r="H64" s="255">
        <v>39.4</v>
      </c>
      <c r="I64" s="255">
        <v>0</v>
      </c>
      <c r="J64" s="255">
        <v>113.2</v>
      </c>
      <c r="K64" s="255">
        <v>105.2</v>
      </c>
      <c r="L64" s="55"/>
      <c r="O64"/>
    </row>
    <row r="65" spans="1:15" ht="12.75">
      <c r="A65" s="103" t="s">
        <v>74</v>
      </c>
      <c r="B65" s="255">
        <v>0.2</v>
      </c>
      <c r="C65" s="255">
        <v>0</v>
      </c>
      <c r="D65" s="255">
        <v>0</v>
      </c>
      <c r="E65" s="255">
        <v>0.1</v>
      </c>
      <c r="F65" s="255">
        <v>1.6</v>
      </c>
      <c r="G65" s="255">
        <v>45.7</v>
      </c>
      <c r="H65" s="255">
        <v>76.8</v>
      </c>
      <c r="I65" s="255">
        <v>0.1</v>
      </c>
      <c r="J65" s="255">
        <v>124.5</v>
      </c>
      <c r="K65" s="255">
        <v>122.5</v>
      </c>
      <c r="L65" s="55"/>
      <c r="O65"/>
    </row>
    <row r="66" spans="1:15" ht="12.75">
      <c r="A66" s="102" t="s">
        <v>136</v>
      </c>
      <c r="B66" s="255">
        <v>0.2</v>
      </c>
      <c r="C66" s="255">
        <v>0</v>
      </c>
      <c r="D66" s="255">
        <v>0</v>
      </c>
      <c r="E66" s="255">
        <v>0</v>
      </c>
      <c r="F66" s="255">
        <v>0.1</v>
      </c>
      <c r="G66" s="255">
        <v>13.4</v>
      </c>
      <c r="H66" s="255">
        <v>114.2</v>
      </c>
      <c r="I66" s="255">
        <v>0.8</v>
      </c>
      <c r="J66" s="255">
        <v>128.8</v>
      </c>
      <c r="K66" s="255">
        <v>128.5</v>
      </c>
      <c r="L66" s="55"/>
      <c r="O66"/>
    </row>
    <row r="67" spans="1:15" ht="12.75">
      <c r="A67" s="104" t="s">
        <v>104</v>
      </c>
      <c r="B67" s="255">
        <v>0.9</v>
      </c>
      <c r="C67" s="255">
        <v>0.1</v>
      </c>
      <c r="D67" s="255">
        <v>0.8</v>
      </c>
      <c r="E67" s="255">
        <v>2.3</v>
      </c>
      <c r="F67" s="255">
        <v>19</v>
      </c>
      <c r="G67" s="255">
        <v>164.7</v>
      </c>
      <c r="H67" s="255">
        <v>243.1</v>
      </c>
      <c r="I67" s="255">
        <v>0.9</v>
      </c>
      <c r="J67" s="255">
        <v>431.9</v>
      </c>
      <c r="K67" s="255">
        <v>408.7</v>
      </c>
      <c r="L67" s="55"/>
      <c r="O67"/>
    </row>
    <row r="68" spans="1:15" ht="12.75">
      <c r="A68" s="103"/>
      <c r="B68" s="228"/>
      <c r="C68" s="228"/>
      <c r="D68" s="228"/>
      <c r="E68" s="228"/>
      <c r="F68" s="228"/>
      <c r="G68" s="228"/>
      <c r="H68" s="228"/>
      <c r="I68" s="228"/>
      <c r="J68" s="228"/>
      <c r="K68" s="228"/>
      <c r="L68" s="228"/>
      <c r="M68" s="228"/>
      <c r="N68" s="228"/>
      <c r="O68" s="228"/>
    </row>
    <row r="69" spans="1:15" ht="12.75">
      <c r="A69" s="170" t="s">
        <v>140</v>
      </c>
      <c r="B69" s="170"/>
      <c r="C69" s="170"/>
      <c r="D69" s="170"/>
      <c r="E69" s="170"/>
      <c r="F69" s="170"/>
      <c r="G69" s="170"/>
      <c r="H69" s="245"/>
      <c r="I69" s="245"/>
      <c r="J69" s="245"/>
      <c r="K69" s="245"/>
      <c r="L69" s="245"/>
      <c r="M69" s="245"/>
      <c r="N69" s="91"/>
      <c r="O69" s="246"/>
    </row>
    <row r="70" spans="1:15" ht="12.75">
      <c r="A70" s="251"/>
      <c r="B70" s="284" t="s">
        <v>137</v>
      </c>
      <c r="C70" s="284"/>
      <c r="D70" s="284"/>
      <c r="E70" s="284"/>
      <c r="F70" s="284"/>
      <c r="G70" s="284"/>
      <c r="H70" s="284"/>
      <c r="I70" s="284"/>
      <c r="J70" s="284"/>
      <c r="K70" s="284"/>
      <c r="L70" s="284"/>
      <c r="M70" s="100"/>
      <c r="N70" s="100"/>
      <c r="O70" s="100"/>
    </row>
    <row r="71" spans="1:15" ht="33.75">
      <c r="A71" s="252" t="s">
        <v>103</v>
      </c>
      <c r="B71" s="190" t="s">
        <v>71</v>
      </c>
      <c r="C71" s="190" t="s">
        <v>73</v>
      </c>
      <c r="D71" s="173" t="s">
        <v>95</v>
      </c>
      <c r="E71" s="173" t="s">
        <v>119</v>
      </c>
      <c r="F71" s="190">
        <v>2</v>
      </c>
      <c r="G71" s="191">
        <v>3</v>
      </c>
      <c r="H71" s="191">
        <v>4</v>
      </c>
      <c r="I71" s="191">
        <v>5</v>
      </c>
      <c r="J71" s="173">
        <v>6</v>
      </c>
      <c r="K71" s="253" t="s">
        <v>58</v>
      </c>
      <c r="L71" s="253" t="s">
        <v>105</v>
      </c>
      <c r="M71" s="55"/>
      <c r="O71"/>
    </row>
    <row r="72" spans="1:15" ht="12.75">
      <c r="A72" s="227" t="s">
        <v>95</v>
      </c>
      <c r="B72" s="255">
        <v>0</v>
      </c>
      <c r="C72" s="255">
        <v>0.1</v>
      </c>
      <c r="D72" s="255">
        <v>2.6</v>
      </c>
      <c r="E72" s="255">
        <v>2.3</v>
      </c>
      <c r="F72" s="255">
        <v>5</v>
      </c>
      <c r="G72" s="255">
        <v>3.6</v>
      </c>
      <c r="H72" s="255">
        <v>2.3</v>
      </c>
      <c r="I72" s="255">
        <v>0.3</v>
      </c>
      <c r="J72" s="255">
        <v>0</v>
      </c>
      <c r="K72" s="255">
        <v>16.2</v>
      </c>
      <c r="L72" s="255">
        <v>2.6</v>
      </c>
      <c r="M72" s="55"/>
      <c r="O72"/>
    </row>
    <row r="73" spans="1:15" ht="12.75">
      <c r="A73" s="102">
        <v>1</v>
      </c>
      <c r="B73" s="255">
        <v>0</v>
      </c>
      <c r="C73" s="255">
        <v>0</v>
      </c>
      <c r="D73" s="255">
        <v>0.1</v>
      </c>
      <c r="E73" s="255">
        <v>0.6</v>
      </c>
      <c r="F73" s="255">
        <v>7.2</v>
      </c>
      <c r="G73" s="255">
        <v>24.4</v>
      </c>
      <c r="H73" s="255">
        <v>30.6</v>
      </c>
      <c r="I73" s="255">
        <v>3.3</v>
      </c>
      <c r="J73" s="255">
        <v>0</v>
      </c>
      <c r="K73" s="255">
        <v>66.1</v>
      </c>
      <c r="L73" s="255">
        <v>33.9</v>
      </c>
      <c r="M73" s="55"/>
      <c r="O73"/>
    </row>
    <row r="74" spans="1:15" ht="12.75">
      <c r="A74" s="103" t="s">
        <v>76</v>
      </c>
      <c r="B74" s="255">
        <v>0</v>
      </c>
      <c r="C74" s="255">
        <v>0</v>
      </c>
      <c r="D74" s="255">
        <v>0</v>
      </c>
      <c r="E74" s="255">
        <v>0</v>
      </c>
      <c r="F74" s="255">
        <v>1</v>
      </c>
      <c r="G74" s="255">
        <v>11.6</v>
      </c>
      <c r="H74" s="255">
        <v>44.6</v>
      </c>
      <c r="I74" s="255">
        <v>8.3</v>
      </c>
      <c r="J74" s="255">
        <v>0</v>
      </c>
      <c r="K74" s="255">
        <v>65.5</v>
      </c>
      <c r="L74" s="255">
        <v>52.9</v>
      </c>
      <c r="M74" s="55"/>
      <c r="O74"/>
    </row>
    <row r="75" spans="1:15" ht="12.75">
      <c r="A75" s="103" t="s">
        <v>75</v>
      </c>
      <c r="B75" s="255">
        <v>0</v>
      </c>
      <c r="C75" s="255">
        <v>0</v>
      </c>
      <c r="D75" s="255">
        <v>0</v>
      </c>
      <c r="E75" s="255">
        <v>0</v>
      </c>
      <c r="F75" s="255">
        <v>0.2</v>
      </c>
      <c r="G75" s="255">
        <v>5.6</v>
      </c>
      <c r="H75" s="255">
        <v>73.1</v>
      </c>
      <c r="I75" s="255">
        <v>34.2</v>
      </c>
      <c r="J75" s="255">
        <v>0.1</v>
      </c>
      <c r="K75" s="255">
        <v>113.3</v>
      </c>
      <c r="L75" s="255">
        <v>107.4</v>
      </c>
      <c r="M75" s="55"/>
      <c r="O75"/>
    </row>
    <row r="76" spans="1:15" ht="12.75">
      <c r="A76" s="103" t="s">
        <v>74</v>
      </c>
      <c r="B76" s="255">
        <v>0</v>
      </c>
      <c r="C76" s="255">
        <v>0</v>
      </c>
      <c r="D76" s="255">
        <v>0</v>
      </c>
      <c r="E76" s="255">
        <v>0</v>
      </c>
      <c r="F76" s="255">
        <v>0</v>
      </c>
      <c r="G76" s="255">
        <v>0.9</v>
      </c>
      <c r="H76" s="255">
        <v>46.2</v>
      </c>
      <c r="I76" s="255">
        <v>76.5</v>
      </c>
      <c r="J76" s="255">
        <v>0.9</v>
      </c>
      <c r="K76" s="255">
        <v>124.6</v>
      </c>
      <c r="L76" s="255">
        <v>123.6</v>
      </c>
      <c r="M76" s="55"/>
      <c r="O76"/>
    </row>
    <row r="77" spans="1:15" ht="12.75">
      <c r="A77" s="102" t="s">
        <v>136</v>
      </c>
      <c r="B77" s="255">
        <v>0</v>
      </c>
      <c r="C77" s="255">
        <v>0</v>
      </c>
      <c r="D77" s="255">
        <v>0</v>
      </c>
      <c r="E77" s="255">
        <v>0</v>
      </c>
      <c r="F77" s="255">
        <v>0</v>
      </c>
      <c r="G77" s="255">
        <v>0.1</v>
      </c>
      <c r="H77" s="255">
        <v>11</v>
      </c>
      <c r="I77" s="255">
        <v>110.3</v>
      </c>
      <c r="J77" s="255">
        <v>7.5</v>
      </c>
      <c r="K77" s="255">
        <v>128.9</v>
      </c>
      <c r="L77" s="255">
        <v>128.8</v>
      </c>
      <c r="M77" s="55"/>
      <c r="O77"/>
    </row>
    <row r="78" spans="1:15" ht="12.75">
      <c r="A78" s="104" t="s">
        <v>104</v>
      </c>
      <c r="B78" s="255">
        <v>0</v>
      </c>
      <c r="C78" s="255">
        <v>0</v>
      </c>
      <c r="D78" s="255">
        <v>0</v>
      </c>
      <c r="E78" s="255">
        <v>0</v>
      </c>
      <c r="F78" s="255">
        <v>1.2</v>
      </c>
      <c r="G78" s="255">
        <v>18.2</v>
      </c>
      <c r="H78" s="255">
        <v>174.8</v>
      </c>
      <c r="I78" s="255">
        <v>229.4</v>
      </c>
      <c r="J78" s="255">
        <v>8.6</v>
      </c>
      <c r="K78" s="255">
        <v>432.3</v>
      </c>
      <c r="L78" s="255">
        <v>412.7</v>
      </c>
      <c r="M78" s="55"/>
      <c r="O78"/>
    </row>
    <row r="79" spans="1:15" ht="12.75">
      <c r="A79" s="103"/>
      <c r="B79" s="228"/>
      <c r="C79" s="228"/>
      <c r="D79" s="228"/>
      <c r="E79" s="228"/>
      <c r="F79" s="228"/>
      <c r="G79" s="228"/>
      <c r="H79" s="228"/>
      <c r="I79" s="228"/>
      <c r="J79" s="228"/>
      <c r="K79" s="228"/>
      <c r="L79" s="228"/>
      <c r="M79" s="228"/>
      <c r="N79" s="228"/>
      <c r="O79" s="228"/>
    </row>
    <row r="80" spans="1:15" ht="12.75">
      <c r="A80" s="170" t="s">
        <v>141</v>
      </c>
      <c r="B80" s="170"/>
      <c r="C80" s="170"/>
      <c r="D80" s="170"/>
      <c r="E80" s="170"/>
      <c r="F80" s="170"/>
      <c r="G80" s="170"/>
      <c r="H80" s="245"/>
      <c r="I80" s="245"/>
      <c r="J80" s="245"/>
      <c r="K80" s="245"/>
      <c r="L80" s="245"/>
      <c r="M80" s="245"/>
      <c r="N80" s="91"/>
      <c r="O80" s="246"/>
    </row>
    <row r="81" spans="1:15" ht="12.75">
      <c r="A81" s="251"/>
      <c r="B81" s="284" t="s">
        <v>137</v>
      </c>
      <c r="C81" s="284"/>
      <c r="D81" s="284"/>
      <c r="E81" s="284"/>
      <c r="F81" s="284"/>
      <c r="G81" s="284"/>
      <c r="H81" s="284"/>
      <c r="I81" s="284"/>
      <c r="J81" s="284"/>
      <c r="K81" s="284"/>
      <c r="L81" s="284"/>
      <c r="M81" s="100"/>
      <c r="N81" s="100"/>
      <c r="O81" s="100"/>
    </row>
    <row r="82" spans="1:15" ht="33.75">
      <c r="A82" s="252" t="s">
        <v>103</v>
      </c>
      <c r="B82" s="190" t="s">
        <v>71</v>
      </c>
      <c r="C82" s="190" t="s">
        <v>73</v>
      </c>
      <c r="D82" s="173" t="s">
        <v>95</v>
      </c>
      <c r="E82" s="173" t="s">
        <v>119</v>
      </c>
      <c r="F82" s="190">
        <v>2</v>
      </c>
      <c r="G82" s="191">
        <v>3</v>
      </c>
      <c r="H82" s="191">
        <v>4</v>
      </c>
      <c r="I82" s="191">
        <v>5</v>
      </c>
      <c r="J82" s="173">
        <v>6</v>
      </c>
      <c r="K82" s="253" t="s">
        <v>58</v>
      </c>
      <c r="L82" s="253" t="s">
        <v>105</v>
      </c>
      <c r="M82" s="55"/>
      <c r="O82"/>
    </row>
    <row r="83" spans="1:15" ht="12.75">
      <c r="A83" s="227" t="s">
        <v>95</v>
      </c>
      <c r="B83" s="255">
        <v>0</v>
      </c>
      <c r="C83" s="255">
        <v>0.1</v>
      </c>
      <c r="D83" s="255">
        <v>2.9</v>
      </c>
      <c r="E83" s="255">
        <v>3</v>
      </c>
      <c r="F83" s="255">
        <v>6.4</v>
      </c>
      <c r="G83" s="255">
        <v>8.1</v>
      </c>
      <c r="H83" s="255">
        <v>2.9</v>
      </c>
      <c r="I83" s="255">
        <v>0.1</v>
      </c>
      <c r="J83" s="255">
        <v>0</v>
      </c>
      <c r="K83" s="255">
        <v>23.6</v>
      </c>
      <c r="L83" s="255">
        <v>3</v>
      </c>
      <c r="M83" s="55"/>
      <c r="O83"/>
    </row>
    <row r="84" spans="1:15" ht="12.75">
      <c r="A84" s="102">
        <v>1</v>
      </c>
      <c r="B84" s="255">
        <v>0</v>
      </c>
      <c r="C84" s="255">
        <v>0</v>
      </c>
      <c r="D84" s="255">
        <v>0</v>
      </c>
      <c r="E84" s="255">
        <v>0.5</v>
      </c>
      <c r="F84" s="255">
        <v>5.4</v>
      </c>
      <c r="G84" s="255">
        <v>36.9</v>
      </c>
      <c r="H84" s="255">
        <v>34.6</v>
      </c>
      <c r="I84" s="255">
        <v>1.2</v>
      </c>
      <c r="J84" s="255">
        <v>0</v>
      </c>
      <c r="K84" s="255">
        <v>78.7</v>
      </c>
      <c r="L84" s="255">
        <v>35.9</v>
      </c>
      <c r="M84" s="55"/>
      <c r="O84"/>
    </row>
    <row r="85" spans="1:15" ht="12.75">
      <c r="A85" s="103" t="s">
        <v>76</v>
      </c>
      <c r="B85" s="255">
        <v>0</v>
      </c>
      <c r="C85" s="255">
        <v>0</v>
      </c>
      <c r="D85" s="255">
        <v>0</v>
      </c>
      <c r="E85" s="255">
        <v>0</v>
      </c>
      <c r="F85" s="255">
        <v>0.6</v>
      </c>
      <c r="G85" s="255">
        <v>21.2</v>
      </c>
      <c r="H85" s="255">
        <v>82.6</v>
      </c>
      <c r="I85" s="255">
        <v>7.2</v>
      </c>
      <c r="J85" s="255">
        <v>0</v>
      </c>
      <c r="K85" s="255">
        <v>111.7</v>
      </c>
      <c r="L85" s="255">
        <v>89.8</v>
      </c>
      <c r="M85" s="55"/>
      <c r="O85"/>
    </row>
    <row r="86" spans="1:15" ht="12.75">
      <c r="A86" s="103" t="s">
        <v>75</v>
      </c>
      <c r="B86" s="255">
        <v>0</v>
      </c>
      <c r="C86" s="255">
        <v>0</v>
      </c>
      <c r="D86" s="255">
        <v>0</v>
      </c>
      <c r="E86" s="255">
        <v>0</v>
      </c>
      <c r="F86" s="255">
        <v>0.1</v>
      </c>
      <c r="G86" s="255">
        <v>5.9</v>
      </c>
      <c r="H86" s="255">
        <v>101.3</v>
      </c>
      <c r="I86" s="255">
        <v>31.5</v>
      </c>
      <c r="J86" s="255">
        <v>0.3</v>
      </c>
      <c r="K86" s="255">
        <v>139</v>
      </c>
      <c r="L86" s="255">
        <v>133</v>
      </c>
      <c r="M86" s="55"/>
      <c r="O86"/>
    </row>
    <row r="87" spans="1:15" ht="12.75">
      <c r="A87" s="103" t="s">
        <v>74</v>
      </c>
      <c r="B87" s="255">
        <v>0</v>
      </c>
      <c r="C87" s="255">
        <v>0</v>
      </c>
      <c r="D87" s="255">
        <v>0</v>
      </c>
      <c r="E87" s="255">
        <v>0</v>
      </c>
      <c r="F87" s="255">
        <v>0</v>
      </c>
      <c r="G87" s="255">
        <v>0.6</v>
      </c>
      <c r="H87" s="255">
        <v>44.4</v>
      </c>
      <c r="I87" s="255">
        <v>53.9</v>
      </c>
      <c r="J87" s="255">
        <v>1.1</v>
      </c>
      <c r="K87" s="255">
        <v>100</v>
      </c>
      <c r="L87" s="255">
        <v>99.3</v>
      </c>
      <c r="M87" s="55"/>
      <c r="O87"/>
    </row>
    <row r="88" spans="1:15" ht="12.75">
      <c r="A88" s="102" t="s">
        <v>136</v>
      </c>
      <c r="B88" s="255">
        <v>0</v>
      </c>
      <c r="C88" s="255">
        <v>0</v>
      </c>
      <c r="D88" s="255">
        <v>0</v>
      </c>
      <c r="E88" s="255">
        <v>0</v>
      </c>
      <c r="F88" s="255">
        <v>0</v>
      </c>
      <c r="G88" s="255">
        <v>0.1</v>
      </c>
      <c r="H88" s="255">
        <v>9</v>
      </c>
      <c r="I88" s="255">
        <v>48.6</v>
      </c>
      <c r="J88" s="255">
        <v>3.9</v>
      </c>
      <c r="K88" s="255">
        <v>61.6</v>
      </c>
      <c r="L88" s="255">
        <v>61.5</v>
      </c>
      <c r="M88" s="55"/>
      <c r="O88"/>
    </row>
    <row r="89" spans="1:15" ht="12.75">
      <c r="A89" s="104" t="s">
        <v>104</v>
      </c>
      <c r="B89" s="255">
        <v>0</v>
      </c>
      <c r="C89" s="255">
        <v>0</v>
      </c>
      <c r="D89" s="255">
        <v>0</v>
      </c>
      <c r="E89" s="255">
        <v>0</v>
      </c>
      <c r="F89" s="255">
        <v>0.7</v>
      </c>
      <c r="G89" s="255">
        <v>27.8</v>
      </c>
      <c r="H89" s="255">
        <v>237.2</v>
      </c>
      <c r="I89" s="255">
        <v>141.1</v>
      </c>
      <c r="J89" s="255">
        <v>5.3</v>
      </c>
      <c r="K89" s="255">
        <v>412.2</v>
      </c>
      <c r="L89" s="255">
        <v>383.6</v>
      </c>
      <c r="M89" s="55"/>
      <c r="O89"/>
    </row>
  </sheetData>
  <sheetProtection/>
  <mergeCells count="15">
    <mergeCell ref="B81:L81"/>
    <mergeCell ref="A43:O43"/>
    <mergeCell ref="A44:O44"/>
    <mergeCell ref="A47:G47"/>
    <mergeCell ref="A48:A49"/>
    <mergeCell ref="B48:I48"/>
    <mergeCell ref="A58:G58"/>
    <mergeCell ref="B22:L22"/>
    <mergeCell ref="B33:L33"/>
    <mergeCell ref="B59:K59"/>
    <mergeCell ref="B70:L70"/>
    <mergeCell ref="A1:O1"/>
    <mergeCell ref="H7:K7"/>
    <mergeCell ref="A10:G10"/>
    <mergeCell ref="B11:K11"/>
  </mergeCells>
  <dataValidations count="2">
    <dataValidation type="list" allowBlank="1" showInputMessage="1" showErrorMessage="1" sqref="H7:K7">
      <formula1>$P$7:$P$8</formula1>
    </dataValidation>
    <dataValidation type="list" allowBlank="1" showInputMessage="1" showErrorMessage="1" sqref="H8:L9 L7 H5:L5">
      <formula1>$S$11:$S$12</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L101"/>
  <sheetViews>
    <sheetView zoomScalePageLayoutView="0" workbookViewId="0" topLeftCell="A1">
      <pane xSplit="2" ySplit="9" topLeftCell="CF80" activePane="bottomRight" state="frozen"/>
      <selection pane="topLeft" activeCell="B101" sqref="B101:CT101"/>
      <selection pane="topRight" activeCell="B101" sqref="B101:CT101"/>
      <selection pane="bottomLeft" activeCell="B101" sqref="B101:CT101"/>
      <selection pane="bottomRight" activeCell="B101" sqref="B101:CT101"/>
    </sheetView>
  </sheetViews>
  <sheetFormatPr defaultColWidth="9.140625" defaultRowHeight="12.75"/>
  <cols>
    <col min="1" max="1" width="9.140625" style="119" customWidth="1"/>
    <col min="2" max="2" width="22.421875" style="119" customWidth="1"/>
    <col min="3" max="16384" width="9.140625" style="119" customWidth="1"/>
  </cols>
  <sheetData>
    <row r="1" spans="1:26" ht="15.75">
      <c r="A1" s="118" t="s">
        <v>142</v>
      </c>
      <c r="B1" s="118"/>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2:98" ht="12.75">
      <c r="B2" s="120">
        <v>1</v>
      </c>
      <c r="C2" s="120">
        <v>2</v>
      </c>
      <c r="D2" s="120">
        <v>3</v>
      </c>
      <c r="E2" s="120">
        <v>4</v>
      </c>
      <c r="F2" s="120">
        <v>5</v>
      </c>
      <c r="G2" s="120">
        <v>6</v>
      </c>
      <c r="H2" s="120">
        <v>7</v>
      </c>
      <c r="I2" s="120">
        <v>8</v>
      </c>
      <c r="J2" s="120">
        <v>9</v>
      </c>
      <c r="K2" s="120">
        <v>10</v>
      </c>
      <c r="L2" s="120">
        <v>11</v>
      </c>
      <c r="M2" s="120">
        <v>12</v>
      </c>
      <c r="N2" s="120">
        <v>13</v>
      </c>
      <c r="O2" s="120">
        <v>14</v>
      </c>
      <c r="P2" s="120">
        <v>15</v>
      </c>
      <c r="Q2" s="120">
        <v>16</v>
      </c>
      <c r="R2" s="120">
        <v>17</v>
      </c>
      <c r="S2" s="120">
        <v>18</v>
      </c>
      <c r="T2" s="120">
        <v>19</v>
      </c>
      <c r="U2" s="120">
        <v>20</v>
      </c>
      <c r="V2" s="120">
        <v>21</v>
      </c>
      <c r="W2" s="120">
        <v>22</v>
      </c>
      <c r="X2" s="120">
        <v>23</v>
      </c>
      <c r="Y2" s="120">
        <v>24</v>
      </c>
      <c r="Z2" s="120">
        <v>25</v>
      </c>
      <c r="AA2" s="120">
        <v>26</v>
      </c>
      <c r="AB2" s="120">
        <v>27</v>
      </c>
      <c r="AC2" s="120">
        <v>28</v>
      </c>
      <c r="AD2" s="120">
        <v>29</v>
      </c>
      <c r="AE2" s="120">
        <v>30</v>
      </c>
      <c r="AF2" s="120">
        <v>31</v>
      </c>
      <c r="AG2" s="120">
        <v>32</v>
      </c>
      <c r="AH2" s="120">
        <v>33</v>
      </c>
      <c r="AI2" s="120">
        <v>34</v>
      </c>
      <c r="AJ2" s="120">
        <v>35</v>
      </c>
      <c r="AK2" s="120">
        <v>36</v>
      </c>
      <c r="AL2" s="120">
        <v>37</v>
      </c>
      <c r="AM2" s="120">
        <v>38</v>
      </c>
      <c r="AN2" s="120">
        <v>39</v>
      </c>
      <c r="AO2" s="120">
        <v>40</v>
      </c>
      <c r="AP2" s="120">
        <v>41</v>
      </c>
      <c r="AQ2" s="120">
        <v>42</v>
      </c>
      <c r="AR2" s="120">
        <v>43</v>
      </c>
      <c r="AS2" s="120">
        <v>44</v>
      </c>
      <c r="AT2" s="120">
        <v>45</v>
      </c>
      <c r="AU2" s="120">
        <v>46</v>
      </c>
      <c r="AV2" s="120">
        <v>47</v>
      </c>
      <c r="AW2" s="120">
        <v>48</v>
      </c>
      <c r="AX2" s="120">
        <v>49</v>
      </c>
      <c r="AY2" s="120">
        <v>50</v>
      </c>
      <c r="AZ2" s="120">
        <v>51</v>
      </c>
      <c r="BA2" s="120">
        <v>52</v>
      </c>
      <c r="BB2" s="120">
        <v>53</v>
      </c>
      <c r="BC2" s="120">
        <v>54</v>
      </c>
      <c r="BD2" s="120">
        <v>55</v>
      </c>
      <c r="BE2" s="120">
        <v>56</v>
      </c>
      <c r="BF2" s="120">
        <v>57</v>
      </c>
      <c r="BG2" s="120">
        <v>58</v>
      </c>
      <c r="BH2" s="120">
        <v>59</v>
      </c>
      <c r="BI2" s="120">
        <v>60</v>
      </c>
      <c r="BJ2" s="120">
        <v>61</v>
      </c>
      <c r="BK2" s="120">
        <v>62</v>
      </c>
      <c r="BL2" s="120">
        <v>63</v>
      </c>
      <c r="BM2" s="120">
        <v>64</v>
      </c>
      <c r="BN2" s="120">
        <v>65</v>
      </c>
      <c r="BO2" s="120">
        <v>66</v>
      </c>
      <c r="BP2" s="120">
        <v>67</v>
      </c>
      <c r="BQ2" s="120">
        <v>68</v>
      </c>
      <c r="BR2" s="120">
        <v>69</v>
      </c>
      <c r="BS2" s="120">
        <v>70</v>
      </c>
      <c r="BT2" s="120">
        <v>71</v>
      </c>
      <c r="BU2" s="120">
        <v>72</v>
      </c>
      <c r="BV2" s="120">
        <v>73</v>
      </c>
      <c r="BW2" s="120">
        <v>74</v>
      </c>
      <c r="BX2" s="120">
        <v>75</v>
      </c>
      <c r="BY2" s="120">
        <v>76</v>
      </c>
      <c r="BZ2" s="120">
        <v>77</v>
      </c>
      <c r="CA2" s="120">
        <v>78</v>
      </c>
      <c r="CB2" s="120">
        <v>79</v>
      </c>
      <c r="CC2" s="120">
        <v>80</v>
      </c>
      <c r="CD2" s="120">
        <v>81</v>
      </c>
      <c r="CE2" s="120">
        <v>82</v>
      </c>
      <c r="CF2" s="120">
        <v>83</v>
      </c>
      <c r="CG2" s="120">
        <v>84</v>
      </c>
      <c r="CH2" s="120">
        <v>85</v>
      </c>
      <c r="CI2" s="120">
        <v>86</v>
      </c>
      <c r="CJ2" s="120">
        <v>87</v>
      </c>
      <c r="CK2" s="120">
        <v>88</v>
      </c>
      <c r="CL2" s="120">
        <v>89</v>
      </c>
      <c r="CM2" s="120">
        <v>90</v>
      </c>
      <c r="CN2" s="120">
        <v>91</v>
      </c>
      <c r="CO2" s="120">
        <v>92</v>
      </c>
      <c r="CP2" s="120">
        <v>93</v>
      </c>
      <c r="CQ2" s="120">
        <v>94</v>
      </c>
      <c r="CR2" s="120">
        <v>95</v>
      </c>
      <c r="CS2" s="120">
        <v>96</v>
      </c>
      <c r="CT2" s="120">
        <v>97</v>
      </c>
    </row>
    <row r="3" spans="3:81" ht="12.75">
      <c r="C3" s="119" t="s">
        <v>143</v>
      </c>
      <c r="AP3" s="119" t="s">
        <v>143</v>
      </c>
      <c r="CC3" s="119" t="s">
        <v>144</v>
      </c>
    </row>
    <row r="4" spans="3:81" ht="12.75">
      <c r="C4" s="119" t="s">
        <v>58</v>
      </c>
      <c r="P4" s="119" t="s">
        <v>145</v>
      </c>
      <c r="AC4" s="119" t="s">
        <v>146</v>
      </c>
      <c r="AP4" s="119" t="s">
        <v>58</v>
      </c>
      <c r="BC4" s="119" t="s">
        <v>145</v>
      </c>
      <c r="BP4" s="119" t="s">
        <v>146</v>
      </c>
      <c r="CC4" s="119">
        <v>1</v>
      </c>
    </row>
    <row r="5" spans="3:81" ht="12.75">
      <c r="C5" s="119" t="s">
        <v>147</v>
      </c>
      <c r="N5" s="119" t="s">
        <v>148</v>
      </c>
      <c r="P5" s="119" t="s">
        <v>147</v>
      </c>
      <c r="AA5" s="119" t="s">
        <v>148</v>
      </c>
      <c r="AC5" s="119" t="s">
        <v>147</v>
      </c>
      <c r="AN5" s="119" t="s">
        <v>148</v>
      </c>
      <c r="AP5" s="119" t="s">
        <v>149</v>
      </c>
      <c r="BA5" s="119" t="s">
        <v>150</v>
      </c>
      <c r="BC5" s="119" t="s">
        <v>149</v>
      </c>
      <c r="BN5" s="119" t="s">
        <v>150</v>
      </c>
      <c r="BP5" s="119" t="s">
        <v>149</v>
      </c>
      <c r="CA5" s="119" t="s">
        <v>150</v>
      </c>
      <c r="CC5" s="119" t="s">
        <v>151</v>
      </c>
    </row>
    <row r="6" spans="3:87" ht="12.75">
      <c r="C6" s="119" t="s">
        <v>58</v>
      </c>
      <c r="D6" s="119" t="s">
        <v>71</v>
      </c>
      <c r="E6" s="119" t="s">
        <v>116</v>
      </c>
      <c r="F6" s="119" t="s">
        <v>72</v>
      </c>
      <c r="G6" s="119" t="s">
        <v>117</v>
      </c>
      <c r="H6" s="119" t="s">
        <v>152</v>
      </c>
      <c r="I6" s="119" t="s">
        <v>153</v>
      </c>
      <c r="J6" s="119" t="s">
        <v>154</v>
      </c>
      <c r="K6" s="119" t="s">
        <v>155</v>
      </c>
      <c r="M6" s="119" t="s">
        <v>156</v>
      </c>
      <c r="N6" s="119">
        <v>0</v>
      </c>
      <c r="O6" s="119">
        <v>1</v>
      </c>
      <c r="P6" s="119" t="s">
        <v>58</v>
      </c>
      <c r="Q6" s="119" t="s">
        <v>71</v>
      </c>
      <c r="R6" s="119" t="s">
        <v>116</v>
      </c>
      <c r="S6" s="119" t="s">
        <v>72</v>
      </c>
      <c r="T6" s="119" t="s">
        <v>117</v>
      </c>
      <c r="U6" s="119" t="s">
        <v>152</v>
      </c>
      <c r="V6" s="119" t="s">
        <v>153</v>
      </c>
      <c r="W6" s="119" t="s">
        <v>154</v>
      </c>
      <c r="X6" s="119" t="s">
        <v>155</v>
      </c>
      <c r="Z6" s="119" t="s">
        <v>156</v>
      </c>
      <c r="AA6" s="119">
        <v>0</v>
      </c>
      <c r="AB6" s="119">
        <v>1</v>
      </c>
      <c r="AC6" s="119" t="s">
        <v>58</v>
      </c>
      <c r="AD6" s="119" t="s">
        <v>71</v>
      </c>
      <c r="AE6" s="119" t="s">
        <v>116</v>
      </c>
      <c r="AF6" s="119" t="s">
        <v>72</v>
      </c>
      <c r="AG6" s="119" t="s">
        <v>117</v>
      </c>
      <c r="AH6" s="119" t="s">
        <v>152</v>
      </c>
      <c r="AI6" s="119" t="s">
        <v>153</v>
      </c>
      <c r="AJ6" s="119" t="s">
        <v>154</v>
      </c>
      <c r="AK6" s="119" t="s">
        <v>155</v>
      </c>
      <c r="AM6" s="119" t="s">
        <v>156</v>
      </c>
      <c r="AN6" s="119">
        <v>0</v>
      </c>
      <c r="AO6" s="119">
        <v>1</v>
      </c>
      <c r="AP6" s="119" t="s">
        <v>58</v>
      </c>
      <c r="AQ6" s="119" t="s">
        <v>71</v>
      </c>
      <c r="AR6" s="119" t="s">
        <v>116</v>
      </c>
      <c r="AS6" s="119" t="s">
        <v>72</v>
      </c>
      <c r="AT6" s="119" t="s">
        <v>117</v>
      </c>
      <c r="AU6" s="119" t="s">
        <v>152</v>
      </c>
      <c r="AV6" s="119" t="s">
        <v>153</v>
      </c>
      <c r="AW6" s="119" t="s">
        <v>154</v>
      </c>
      <c r="AX6" s="119" t="s">
        <v>155</v>
      </c>
      <c r="AZ6" s="119" t="s">
        <v>156</v>
      </c>
      <c r="BA6" s="119">
        <v>0</v>
      </c>
      <c r="BB6" s="119">
        <v>1</v>
      </c>
      <c r="BC6" s="119" t="s">
        <v>58</v>
      </c>
      <c r="BD6" s="119" t="s">
        <v>71</v>
      </c>
      <c r="BE6" s="119" t="s">
        <v>116</v>
      </c>
      <c r="BF6" s="119" t="s">
        <v>72</v>
      </c>
      <c r="BG6" s="119" t="s">
        <v>117</v>
      </c>
      <c r="BH6" s="119" t="s">
        <v>152</v>
      </c>
      <c r="BI6" s="119" t="s">
        <v>153</v>
      </c>
      <c r="BJ6" s="119" t="s">
        <v>154</v>
      </c>
      <c r="BK6" s="119" t="s">
        <v>155</v>
      </c>
      <c r="BM6" s="119" t="s">
        <v>156</v>
      </c>
      <c r="BN6" s="119">
        <v>0</v>
      </c>
      <c r="BO6" s="119">
        <v>1</v>
      </c>
      <c r="BP6" s="119" t="s">
        <v>58</v>
      </c>
      <c r="BQ6" s="119" t="s">
        <v>71</v>
      </c>
      <c r="BR6" s="119" t="s">
        <v>116</v>
      </c>
      <c r="BS6" s="119" t="s">
        <v>72</v>
      </c>
      <c r="BT6" s="119" t="s">
        <v>117</v>
      </c>
      <c r="BU6" s="119" t="s">
        <v>152</v>
      </c>
      <c r="BV6" s="119" t="s">
        <v>153</v>
      </c>
      <c r="BW6" s="119" t="s">
        <v>154</v>
      </c>
      <c r="BX6" s="119" t="s">
        <v>155</v>
      </c>
      <c r="BZ6" s="119" t="s">
        <v>156</v>
      </c>
      <c r="CA6" s="119">
        <v>0</v>
      </c>
      <c r="CB6" s="119">
        <v>1</v>
      </c>
      <c r="CC6" s="119" t="s">
        <v>58</v>
      </c>
      <c r="CF6" s="119">
        <v>0</v>
      </c>
      <c r="CI6" s="119">
        <v>0</v>
      </c>
    </row>
    <row r="7" spans="3:87" ht="12.75">
      <c r="C7" s="119" t="s">
        <v>157</v>
      </c>
      <c r="D7" s="119" t="s">
        <v>158</v>
      </c>
      <c r="E7" s="119" t="s">
        <v>158</v>
      </c>
      <c r="F7" s="119" t="s">
        <v>158</v>
      </c>
      <c r="G7" s="119" t="s">
        <v>158</v>
      </c>
      <c r="H7" s="119" t="s">
        <v>158</v>
      </c>
      <c r="I7" s="119" t="s">
        <v>158</v>
      </c>
      <c r="J7" s="119" t="s">
        <v>158</v>
      </c>
      <c r="K7" s="119" t="s">
        <v>158</v>
      </c>
      <c r="M7" s="119" t="s">
        <v>158</v>
      </c>
      <c r="N7" s="119" t="s">
        <v>158</v>
      </c>
      <c r="O7" s="119" t="s">
        <v>158</v>
      </c>
      <c r="P7" s="119" t="s">
        <v>157</v>
      </c>
      <c r="Q7" s="119" t="s">
        <v>157</v>
      </c>
      <c r="R7" s="119" t="s">
        <v>158</v>
      </c>
      <c r="S7" s="119" t="s">
        <v>158</v>
      </c>
      <c r="T7" s="119" t="s">
        <v>158</v>
      </c>
      <c r="U7" s="119" t="s">
        <v>158</v>
      </c>
      <c r="V7" s="119" t="s">
        <v>158</v>
      </c>
      <c r="W7" s="119" t="s">
        <v>158</v>
      </c>
      <c r="X7" s="119" t="s">
        <v>158</v>
      </c>
      <c r="Z7" s="119" t="s">
        <v>158</v>
      </c>
      <c r="AA7" s="119" t="s">
        <v>158</v>
      </c>
      <c r="AB7" s="119" t="s">
        <v>158</v>
      </c>
      <c r="AC7" s="119" t="s">
        <v>158</v>
      </c>
      <c r="AD7" s="119" t="s">
        <v>157</v>
      </c>
      <c r="AE7" s="119" t="s">
        <v>157</v>
      </c>
      <c r="AF7" s="119" t="s">
        <v>158</v>
      </c>
      <c r="AG7" s="119" t="s">
        <v>158</v>
      </c>
      <c r="AH7" s="119" t="s">
        <v>158</v>
      </c>
      <c r="AI7" s="119" t="s">
        <v>158</v>
      </c>
      <c r="AJ7" s="119" t="s">
        <v>158</v>
      </c>
      <c r="AK7" s="119" t="s">
        <v>158</v>
      </c>
      <c r="AM7" s="119" t="s">
        <v>158</v>
      </c>
      <c r="AN7" s="119" t="s">
        <v>158</v>
      </c>
      <c r="AO7" s="119" t="s">
        <v>158</v>
      </c>
      <c r="AP7" s="119" t="s">
        <v>158</v>
      </c>
      <c r="AQ7" s="119" t="s">
        <v>158</v>
      </c>
      <c r="AR7" s="119" t="s">
        <v>157</v>
      </c>
      <c r="AS7" s="119" t="s">
        <v>157</v>
      </c>
      <c r="AT7" s="119" t="s">
        <v>158</v>
      </c>
      <c r="AU7" s="119" t="s">
        <v>158</v>
      </c>
      <c r="AV7" s="119" t="s">
        <v>158</v>
      </c>
      <c r="AW7" s="119" t="s">
        <v>158</v>
      </c>
      <c r="AX7" s="119" t="s">
        <v>158</v>
      </c>
      <c r="AZ7" s="119" t="s">
        <v>158</v>
      </c>
      <c r="BA7" s="119" t="s">
        <v>158</v>
      </c>
      <c r="BB7" s="119" t="s">
        <v>158</v>
      </c>
      <c r="BC7" s="119" t="s">
        <v>158</v>
      </c>
      <c r="BD7" s="119" t="s">
        <v>158</v>
      </c>
      <c r="BE7" s="119" t="s">
        <v>158</v>
      </c>
      <c r="BF7" s="119" t="s">
        <v>157</v>
      </c>
      <c r="BG7" s="119" t="s">
        <v>157</v>
      </c>
      <c r="BH7" s="119" t="s">
        <v>158</v>
      </c>
      <c r="BI7" s="119" t="s">
        <v>158</v>
      </c>
      <c r="BJ7" s="119" t="s">
        <v>158</v>
      </c>
      <c r="BK7" s="119" t="s">
        <v>158</v>
      </c>
      <c r="BM7" s="119" t="s">
        <v>158</v>
      </c>
      <c r="BN7" s="119" t="s">
        <v>158</v>
      </c>
      <c r="BO7" s="119" t="s">
        <v>158</v>
      </c>
      <c r="BP7" s="119" t="s">
        <v>158</v>
      </c>
      <c r="BQ7" s="119" t="s">
        <v>158</v>
      </c>
      <c r="BR7" s="119" t="s">
        <v>158</v>
      </c>
      <c r="BS7" s="119" t="s">
        <v>158</v>
      </c>
      <c r="BT7" s="119" t="s">
        <v>157</v>
      </c>
      <c r="BU7" s="119" t="s">
        <v>157</v>
      </c>
      <c r="BV7" s="119" t="s">
        <v>158</v>
      </c>
      <c r="BW7" s="119" t="s">
        <v>158</v>
      </c>
      <c r="BX7" s="119" t="s">
        <v>158</v>
      </c>
      <c r="BZ7" s="119" t="s">
        <v>158</v>
      </c>
      <c r="CA7" s="119" t="s">
        <v>158</v>
      </c>
      <c r="CB7" s="119" t="s">
        <v>158</v>
      </c>
      <c r="CC7" s="119" t="s">
        <v>157</v>
      </c>
      <c r="CF7" s="119">
        <v>0</v>
      </c>
      <c r="CI7" s="119">
        <v>0</v>
      </c>
    </row>
    <row r="8" spans="84:87" ht="12.75">
      <c r="CF8" s="119" t="s">
        <v>145</v>
      </c>
      <c r="CH8" s="119" t="s">
        <v>145</v>
      </c>
      <c r="CI8" s="119" t="s">
        <v>146</v>
      </c>
    </row>
    <row r="9" spans="3:89" ht="12.75">
      <c r="C9" s="119" t="s">
        <v>157</v>
      </c>
      <c r="D9" s="119" t="s">
        <v>158</v>
      </c>
      <c r="E9" s="119" t="s">
        <v>158</v>
      </c>
      <c r="F9" s="119" t="s">
        <v>158</v>
      </c>
      <c r="G9" s="119" t="s">
        <v>158</v>
      </c>
      <c r="H9" s="119" t="s">
        <v>158</v>
      </c>
      <c r="I9" s="119" t="s">
        <v>158</v>
      </c>
      <c r="J9" s="119" t="s">
        <v>158</v>
      </c>
      <c r="K9" s="119" t="s">
        <v>158</v>
      </c>
      <c r="M9" s="119" t="s">
        <v>158</v>
      </c>
      <c r="N9" s="119" t="s">
        <v>158</v>
      </c>
      <c r="O9" s="119" t="s">
        <v>158</v>
      </c>
      <c r="P9" s="119" t="s">
        <v>157</v>
      </c>
      <c r="Q9" s="119" t="s">
        <v>157</v>
      </c>
      <c r="R9" s="119" t="s">
        <v>158</v>
      </c>
      <c r="S9" s="119" t="s">
        <v>158</v>
      </c>
      <c r="T9" s="119" t="s">
        <v>158</v>
      </c>
      <c r="U9" s="119" t="s">
        <v>158</v>
      </c>
      <c r="V9" s="119" t="s">
        <v>158</v>
      </c>
      <c r="W9" s="119" t="s">
        <v>158</v>
      </c>
      <c r="X9" s="119" t="s">
        <v>158</v>
      </c>
      <c r="Z9" s="119" t="s">
        <v>158</v>
      </c>
      <c r="AA9" s="119" t="s">
        <v>158</v>
      </c>
      <c r="AB9" s="119" t="s">
        <v>158</v>
      </c>
      <c r="AC9" s="119" t="s">
        <v>158</v>
      </c>
      <c r="AD9" s="119" t="s">
        <v>157</v>
      </c>
      <c r="AE9" s="119" t="s">
        <v>157</v>
      </c>
      <c r="AF9" s="119" t="s">
        <v>158</v>
      </c>
      <c r="AG9" s="119" t="s">
        <v>158</v>
      </c>
      <c r="AH9" s="119" t="s">
        <v>158</v>
      </c>
      <c r="AI9" s="119" t="s">
        <v>158</v>
      </c>
      <c r="AJ9" s="119" t="s">
        <v>158</v>
      </c>
      <c r="AK9" s="119" t="s">
        <v>158</v>
      </c>
      <c r="AM9" s="119" t="s">
        <v>158</v>
      </c>
      <c r="AN9" s="119" t="s">
        <v>158</v>
      </c>
      <c r="AO9" s="119" t="s">
        <v>158</v>
      </c>
      <c r="AP9" s="119" t="s">
        <v>158</v>
      </c>
      <c r="AQ9" s="119" t="s">
        <v>158</v>
      </c>
      <c r="AR9" s="119" t="s">
        <v>157</v>
      </c>
      <c r="AS9" s="119" t="s">
        <v>157</v>
      </c>
      <c r="AT9" s="119" t="s">
        <v>158</v>
      </c>
      <c r="AU9" s="119" t="s">
        <v>158</v>
      </c>
      <c r="AV9" s="119" t="s">
        <v>158</v>
      </c>
      <c r="AW9" s="119" t="s">
        <v>158</v>
      </c>
      <c r="AX9" s="119" t="s">
        <v>158</v>
      </c>
      <c r="AZ9" s="119" t="s">
        <v>158</v>
      </c>
      <c r="BA9" s="119" t="s">
        <v>158</v>
      </c>
      <c r="BB9" s="119" t="s">
        <v>158</v>
      </c>
      <c r="BC9" s="119" t="s">
        <v>158</v>
      </c>
      <c r="BD9" s="119" t="s">
        <v>158</v>
      </c>
      <c r="BE9" s="119" t="s">
        <v>158</v>
      </c>
      <c r="BF9" s="119" t="s">
        <v>157</v>
      </c>
      <c r="BG9" s="119" t="s">
        <v>157</v>
      </c>
      <c r="BH9" s="119" t="s">
        <v>158</v>
      </c>
      <c r="BI9" s="119" t="s">
        <v>158</v>
      </c>
      <c r="BJ9" s="119" t="s">
        <v>158</v>
      </c>
      <c r="BK9" s="119" t="s">
        <v>158</v>
      </c>
      <c r="BM9" s="119" t="s">
        <v>158</v>
      </c>
      <c r="BN9" s="119" t="s">
        <v>158</v>
      </c>
      <c r="BO9" s="119" t="s">
        <v>158</v>
      </c>
      <c r="BP9" s="119" t="s">
        <v>158</v>
      </c>
      <c r="BQ9" s="119" t="s">
        <v>158</v>
      </c>
      <c r="BR9" s="119" t="s">
        <v>158</v>
      </c>
      <c r="BS9" s="119" t="s">
        <v>158</v>
      </c>
      <c r="BT9" s="119" t="s">
        <v>157</v>
      </c>
      <c r="BU9" s="119" t="s">
        <v>157</v>
      </c>
      <c r="BV9" s="119" t="s">
        <v>158</v>
      </c>
      <c r="BW9" s="119" t="s">
        <v>158</v>
      </c>
      <c r="BX9" s="119" t="s">
        <v>158</v>
      </c>
      <c r="BZ9" s="119" t="s">
        <v>158</v>
      </c>
      <c r="CA9" s="119" t="s">
        <v>158</v>
      </c>
      <c r="CB9" s="119" t="s">
        <v>158</v>
      </c>
      <c r="CC9" s="119" t="s">
        <v>157</v>
      </c>
      <c r="CE9" s="119" t="s">
        <v>158</v>
      </c>
      <c r="CF9" s="119" t="s">
        <v>157</v>
      </c>
      <c r="CH9" s="119" t="s">
        <v>159</v>
      </c>
      <c r="CI9" s="119" t="s">
        <v>157</v>
      </c>
      <c r="CK9" s="119" t="s">
        <v>160</v>
      </c>
    </row>
    <row r="10" spans="1:98" ht="12.75">
      <c r="A10" s="119" t="s">
        <v>161</v>
      </c>
      <c r="B10" s="119" t="s">
        <v>5</v>
      </c>
      <c r="C10" s="119">
        <v>581174</v>
      </c>
      <c r="D10" s="121" t="s">
        <v>162</v>
      </c>
      <c r="E10" s="121" t="s">
        <v>163</v>
      </c>
      <c r="F10" s="121" t="s">
        <v>164</v>
      </c>
      <c r="G10" s="121" t="s">
        <v>165</v>
      </c>
      <c r="H10" s="121" t="s">
        <v>166</v>
      </c>
      <c r="I10" s="121" t="s">
        <v>167</v>
      </c>
      <c r="J10" s="121" t="s">
        <v>168</v>
      </c>
      <c r="K10" s="121" t="s">
        <v>169</v>
      </c>
      <c r="L10" s="121"/>
      <c r="M10" s="121"/>
      <c r="N10" s="121"/>
      <c r="O10" s="121" t="s">
        <v>170</v>
      </c>
      <c r="P10" s="119">
        <v>296908</v>
      </c>
      <c r="Q10" s="121" t="s">
        <v>171</v>
      </c>
      <c r="R10" s="121" t="s">
        <v>163</v>
      </c>
      <c r="S10" s="121" t="s">
        <v>172</v>
      </c>
      <c r="T10" s="121" t="s">
        <v>173</v>
      </c>
      <c r="U10" s="121" t="s">
        <v>171</v>
      </c>
      <c r="V10" s="121" t="s">
        <v>174</v>
      </c>
      <c r="W10" s="121" t="s">
        <v>175</v>
      </c>
      <c r="X10" s="121" t="s">
        <v>176</v>
      </c>
      <c r="Y10" s="121"/>
      <c r="Z10" s="121"/>
      <c r="AA10" s="121"/>
      <c r="AB10" s="121" t="s">
        <v>177</v>
      </c>
      <c r="AC10" s="119">
        <v>284266</v>
      </c>
      <c r="AD10" s="121" t="s">
        <v>166</v>
      </c>
      <c r="AE10" s="121" t="s">
        <v>163</v>
      </c>
      <c r="AF10" s="121" t="s">
        <v>178</v>
      </c>
      <c r="AG10" s="121" t="s">
        <v>166</v>
      </c>
      <c r="AH10" s="121" t="s">
        <v>179</v>
      </c>
      <c r="AI10" s="121" t="s">
        <v>180</v>
      </c>
      <c r="AJ10" s="121" t="s">
        <v>181</v>
      </c>
      <c r="AK10" s="121" t="s">
        <v>182</v>
      </c>
      <c r="AL10" s="121"/>
      <c r="AM10" s="121"/>
      <c r="AN10" s="121"/>
      <c r="AO10" s="121" t="s">
        <v>183</v>
      </c>
      <c r="AP10" s="119">
        <v>581620</v>
      </c>
      <c r="AQ10" s="121" t="s">
        <v>162</v>
      </c>
      <c r="AR10" s="121" t="s">
        <v>163</v>
      </c>
      <c r="AS10" s="121" t="s">
        <v>184</v>
      </c>
      <c r="AT10" s="121" t="s">
        <v>185</v>
      </c>
      <c r="AU10" s="121" t="s">
        <v>171</v>
      </c>
      <c r="AV10" s="121" t="s">
        <v>186</v>
      </c>
      <c r="AW10" s="121" t="s">
        <v>187</v>
      </c>
      <c r="AX10" s="121" t="s">
        <v>188</v>
      </c>
      <c r="AY10" s="121"/>
      <c r="AZ10" s="121"/>
      <c r="BA10" s="121"/>
      <c r="BB10" s="121" t="s">
        <v>189</v>
      </c>
      <c r="BC10" s="119">
        <v>297135</v>
      </c>
      <c r="BD10" s="121" t="s">
        <v>171</v>
      </c>
      <c r="BE10" s="121" t="s">
        <v>163</v>
      </c>
      <c r="BF10" s="121" t="s">
        <v>190</v>
      </c>
      <c r="BG10" s="121" t="s">
        <v>191</v>
      </c>
      <c r="BH10" s="121" t="s">
        <v>162</v>
      </c>
      <c r="BI10" s="121" t="s">
        <v>192</v>
      </c>
      <c r="BJ10" s="121" t="s">
        <v>193</v>
      </c>
      <c r="BK10" s="121" t="s">
        <v>194</v>
      </c>
      <c r="BL10" s="121"/>
      <c r="BM10" s="121"/>
      <c r="BN10" s="121"/>
      <c r="BO10" s="121" t="s">
        <v>195</v>
      </c>
      <c r="BP10" s="119">
        <v>284485</v>
      </c>
      <c r="BQ10" s="121" t="s">
        <v>166</v>
      </c>
      <c r="BR10" s="121" t="s">
        <v>196</v>
      </c>
      <c r="BS10" s="121" t="s">
        <v>178</v>
      </c>
      <c r="BT10" s="121" t="s">
        <v>197</v>
      </c>
      <c r="BU10" s="121" t="s">
        <v>198</v>
      </c>
      <c r="BV10" s="121" t="s">
        <v>199</v>
      </c>
      <c r="BW10" s="121" t="s">
        <v>200</v>
      </c>
      <c r="BX10" s="121" t="s">
        <v>201</v>
      </c>
      <c r="BY10" s="121"/>
      <c r="BZ10" s="121"/>
      <c r="CA10" s="121"/>
      <c r="CB10" s="121" t="s">
        <v>202</v>
      </c>
      <c r="CC10" s="119">
        <v>580679</v>
      </c>
      <c r="CE10" s="121" t="s">
        <v>203</v>
      </c>
      <c r="CF10" s="119">
        <v>296659</v>
      </c>
      <c r="CH10" s="121" t="s">
        <v>204</v>
      </c>
      <c r="CI10" s="119">
        <v>284020</v>
      </c>
      <c r="CK10" s="121" t="s">
        <v>205</v>
      </c>
      <c r="CL10" s="119" t="s">
        <v>206</v>
      </c>
      <c r="CM10" s="119" t="s">
        <v>206</v>
      </c>
      <c r="CN10" s="119" t="s">
        <v>206</v>
      </c>
      <c r="CO10" s="119" t="s">
        <v>206</v>
      </c>
      <c r="CP10" s="119" t="s">
        <v>206</v>
      </c>
      <c r="CQ10" s="119" t="s">
        <v>206</v>
      </c>
      <c r="CR10" s="119" t="s">
        <v>206</v>
      </c>
      <c r="CS10" s="119" t="s">
        <v>206</v>
      </c>
      <c r="CT10" s="119" t="s">
        <v>206</v>
      </c>
    </row>
    <row r="11" spans="2:98" ht="12.75">
      <c r="B11" s="119" t="s">
        <v>7</v>
      </c>
      <c r="C11" s="119">
        <v>471163</v>
      </c>
      <c r="D11" s="121" t="s">
        <v>162</v>
      </c>
      <c r="E11" s="121" t="s">
        <v>196</v>
      </c>
      <c r="F11" s="121" t="s">
        <v>207</v>
      </c>
      <c r="G11" s="121" t="s">
        <v>198</v>
      </c>
      <c r="H11" s="121" t="s">
        <v>166</v>
      </c>
      <c r="I11" s="121" t="s">
        <v>208</v>
      </c>
      <c r="J11" s="121" t="s">
        <v>209</v>
      </c>
      <c r="K11" s="121" t="s">
        <v>210</v>
      </c>
      <c r="L11" s="121"/>
      <c r="M11" s="121"/>
      <c r="N11" s="121"/>
      <c r="O11" s="121" t="s">
        <v>211</v>
      </c>
      <c r="P11" s="119">
        <v>240854</v>
      </c>
      <c r="Q11" s="121" t="s">
        <v>198</v>
      </c>
      <c r="R11" s="121" t="s">
        <v>163</v>
      </c>
      <c r="S11" s="121" t="s">
        <v>212</v>
      </c>
      <c r="T11" s="121" t="s">
        <v>173</v>
      </c>
      <c r="U11" s="121" t="s">
        <v>171</v>
      </c>
      <c r="V11" s="121" t="s">
        <v>213</v>
      </c>
      <c r="W11" s="121" t="s">
        <v>214</v>
      </c>
      <c r="X11" s="121" t="s">
        <v>215</v>
      </c>
      <c r="Y11" s="121"/>
      <c r="Z11" s="121"/>
      <c r="AA11" s="121"/>
      <c r="AB11" s="121" t="s">
        <v>216</v>
      </c>
      <c r="AC11" s="119">
        <v>230309</v>
      </c>
      <c r="AD11" s="121" t="s">
        <v>166</v>
      </c>
      <c r="AE11" s="121" t="s">
        <v>196</v>
      </c>
      <c r="AF11" s="121" t="s">
        <v>217</v>
      </c>
      <c r="AG11" s="121" t="s">
        <v>166</v>
      </c>
      <c r="AH11" s="121" t="s">
        <v>179</v>
      </c>
      <c r="AI11" s="121" t="s">
        <v>218</v>
      </c>
      <c r="AJ11" s="121" t="s">
        <v>219</v>
      </c>
      <c r="AK11" s="121" t="s">
        <v>220</v>
      </c>
      <c r="AL11" s="121"/>
      <c r="AM11" s="121"/>
      <c r="AN11" s="121"/>
      <c r="AO11" s="121" t="s">
        <v>221</v>
      </c>
      <c r="AP11" s="119">
        <v>471616</v>
      </c>
      <c r="AQ11" s="121" t="s">
        <v>171</v>
      </c>
      <c r="AR11" s="121" t="s">
        <v>196</v>
      </c>
      <c r="AS11" s="121" t="s">
        <v>222</v>
      </c>
      <c r="AT11" s="121" t="s">
        <v>191</v>
      </c>
      <c r="AU11" s="121" t="s">
        <v>171</v>
      </c>
      <c r="AV11" s="121" t="s">
        <v>223</v>
      </c>
      <c r="AW11" s="121" t="s">
        <v>224</v>
      </c>
      <c r="AX11" s="121" t="s">
        <v>225</v>
      </c>
      <c r="AY11" s="121"/>
      <c r="AZ11" s="121"/>
      <c r="BA11" s="121"/>
      <c r="BB11" s="121" t="s">
        <v>226</v>
      </c>
      <c r="BC11" s="119">
        <v>241082</v>
      </c>
      <c r="BD11" s="121" t="s">
        <v>171</v>
      </c>
      <c r="BE11" s="121" t="s">
        <v>196</v>
      </c>
      <c r="BF11" s="121" t="s">
        <v>207</v>
      </c>
      <c r="BG11" s="121" t="s">
        <v>173</v>
      </c>
      <c r="BH11" s="121" t="s">
        <v>162</v>
      </c>
      <c r="BI11" s="121" t="s">
        <v>227</v>
      </c>
      <c r="BJ11" s="121" t="s">
        <v>228</v>
      </c>
      <c r="BK11" s="121" t="s">
        <v>229</v>
      </c>
      <c r="BL11" s="121"/>
      <c r="BM11" s="121"/>
      <c r="BN11" s="121"/>
      <c r="BO11" s="121" t="s">
        <v>230</v>
      </c>
      <c r="BP11" s="119">
        <v>230534</v>
      </c>
      <c r="BQ11" s="121" t="s">
        <v>162</v>
      </c>
      <c r="BR11" s="121" t="s">
        <v>196</v>
      </c>
      <c r="BS11" s="121" t="s">
        <v>217</v>
      </c>
      <c r="BT11" s="121" t="s">
        <v>231</v>
      </c>
      <c r="BU11" s="121" t="s">
        <v>171</v>
      </c>
      <c r="BV11" s="121" t="s">
        <v>232</v>
      </c>
      <c r="BW11" s="121" t="s">
        <v>233</v>
      </c>
      <c r="BX11" s="121" t="s">
        <v>234</v>
      </c>
      <c r="BY11" s="121"/>
      <c r="BZ11" s="121"/>
      <c r="CA11" s="121"/>
      <c r="CB11" s="121" t="s">
        <v>235</v>
      </c>
      <c r="CC11" s="119">
        <v>470808</v>
      </c>
      <c r="CE11" s="121" t="s">
        <v>236</v>
      </c>
      <c r="CF11" s="119">
        <v>240669</v>
      </c>
      <c r="CH11" s="121" t="s">
        <v>237</v>
      </c>
      <c r="CI11" s="119">
        <v>230139</v>
      </c>
      <c r="CK11" s="121" t="s">
        <v>238</v>
      </c>
      <c r="CL11" s="119" t="s">
        <v>206</v>
      </c>
      <c r="CM11" s="119" t="s">
        <v>206</v>
      </c>
      <c r="CN11" s="119" t="s">
        <v>206</v>
      </c>
      <c r="CO11" s="119" t="s">
        <v>206</v>
      </c>
      <c r="CP11" s="119" t="s">
        <v>206</v>
      </c>
      <c r="CQ11" s="119" t="s">
        <v>206</v>
      </c>
      <c r="CR11" s="119" t="s">
        <v>206</v>
      </c>
      <c r="CS11" s="119" t="s">
        <v>206</v>
      </c>
      <c r="CT11" s="119" t="s">
        <v>206</v>
      </c>
    </row>
    <row r="12" spans="2:98" ht="12.75">
      <c r="B12" s="119" t="s">
        <v>59</v>
      </c>
      <c r="C12" s="119">
        <v>450936</v>
      </c>
      <c r="D12" s="121" t="s">
        <v>162</v>
      </c>
      <c r="E12" s="121" t="s">
        <v>196</v>
      </c>
      <c r="F12" s="121" t="s">
        <v>239</v>
      </c>
      <c r="G12" s="121" t="s">
        <v>198</v>
      </c>
      <c r="H12" s="121" t="s">
        <v>166</v>
      </c>
      <c r="I12" s="121" t="s">
        <v>240</v>
      </c>
      <c r="J12" s="121" t="s">
        <v>168</v>
      </c>
      <c r="K12" s="121" t="s">
        <v>241</v>
      </c>
      <c r="L12" s="121"/>
      <c r="M12" s="121"/>
      <c r="N12" s="121"/>
      <c r="O12" s="121" t="s">
        <v>242</v>
      </c>
      <c r="P12" s="119">
        <v>230500</v>
      </c>
      <c r="Q12" s="121" t="s">
        <v>171</v>
      </c>
      <c r="R12" s="121" t="s">
        <v>196</v>
      </c>
      <c r="S12" s="121" t="s">
        <v>243</v>
      </c>
      <c r="T12" s="121" t="s">
        <v>173</v>
      </c>
      <c r="U12" s="121" t="s">
        <v>171</v>
      </c>
      <c r="V12" s="121" t="s">
        <v>223</v>
      </c>
      <c r="W12" s="121" t="s">
        <v>244</v>
      </c>
      <c r="X12" s="121" t="s">
        <v>245</v>
      </c>
      <c r="Y12" s="121"/>
      <c r="Z12" s="121"/>
      <c r="AA12" s="121"/>
      <c r="AB12" s="121" t="s">
        <v>246</v>
      </c>
      <c r="AC12" s="119">
        <v>220436</v>
      </c>
      <c r="AD12" s="121" t="s">
        <v>166</v>
      </c>
      <c r="AE12" s="121" t="s">
        <v>247</v>
      </c>
      <c r="AF12" s="121" t="s">
        <v>248</v>
      </c>
      <c r="AG12" s="121" t="s">
        <v>166</v>
      </c>
      <c r="AH12" s="121" t="s">
        <v>179</v>
      </c>
      <c r="AI12" s="121" t="s">
        <v>249</v>
      </c>
      <c r="AJ12" s="121" t="s">
        <v>250</v>
      </c>
      <c r="AK12" s="121" t="s">
        <v>251</v>
      </c>
      <c r="AL12" s="121"/>
      <c r="AM12" s="121"/>
      <c r="AN12" s="121"/>
      <c r="AO12" s="121" t="s">
        <v>252</v>
      </c>
      <c r="AP12" s="119">
        <v>451383</v>
      </c>
      <c r="AQ12" s="121" t="s">
        <v>162</v>
      </c>
      <c r="AR12" s="121" t="s">
        <v>196</v>
      </c>
      <c r="AS12" s="121" t="s">
        <v>253</v>
      </c>
      <c r="AT12" s="121" t="s">
        <v>191</v>
      </c>
      <c r="AU12" s="121" t="s">
        <v>171</v>
      </c>
      <c r="AV12" s="121" t="s">
        <v>254</v>
      </c>
      <c r="AW12" s="121" t="s">
        <v>187</v>
      </c>
      <c r="AX12" s="121" t="s">
        <v>255</v>
      </c>
      <c r="AY12" s="121"/>
      <c r="AZ12" s="121"/>
      <c r="BA12" s="121"/>
      <c r="BB12" s="121" t="s">
        <v>256</v>
      </c>
      <c r="BC12" s="119">
        <v>230731</v>
      </c>
      <c r="BD12" s="121" t="s">
        <v>171</v>
      </c>
      <c r="BE12" s="121" t="s">
        <v>196</v>
      </c>
      <c r="BF12" s="121" t="s">
        <v>257</v>
      </c>
      <c r="BG12" s="121" t="s">
        <v>173</v>
      </c>
      <c r="BH12" s="121" t="s">
        <v>162</v>
      </c>
      <c r="BI12" s="121" t="s">
        <v>227</v>
      </c>
      <c r="BJ12" s="121" t="s">
        <v>258</v>
      </c>
      <c r="BK12" s="121" t="s">
        <v>229</v>
      </c>
      <c r="BL12" s="121"/>
      <c r="BM12" s="121"/>
      <c r="BN12" s="121"/>
      <c r="BO12" s="121" t="s">
        <v>259</v>
      </c>
      <c r="BP12" s="119">
        <v>220652</v>
      </c>
      <c r="BQ12" s="121" t="s">
        <v>166</v>
      </c>
      <c r="BR12" s="121" t="s">
        <v>247</v>
      </c>
      <c r="BS12" s="121" t="s">
        <v>260</v>
      </c>
      <c r="BT12" s="121" t="s">
        <v>231</v>
      </c>
      <c r="BU12" s="121" t="s">
        <v>171</v>
      </c>
      <c r="BV12" s="121" t="s">
        <v>232</v>
      </c>
      <c r="BW12" s="121" t="s">
        <v>261</v>
      </c>
      <c r="BX12" s="121" t="s">
        <v>234</v>
      </c>
      <c r="BY12" s="121"/>
      <c r="BZ12" s="121"/>
      <c r="CA12" s="121"/>
      <c r="CB12" s="121" t="s">
        <v>262</v>
      </c>
      <c r="CC12" s="119">
        <v>450600</v>
      </c>
      <c r="CE12" s="121" t="s">
        <v>263</v>
      </c>
      <c r="CF12" s="119">
        <v>230326</v>
      </c>
      <c r="CH12" s="121" t="s">
        <v>264</v>
      </c>
      <c r="CI12" s="119">
        <v>220274</v>
      </c>
      <c r="CK12" s="121" t="s">
        <v>265</v>
      </c>
      <c r="CL12" s="119" t="s">
        <v>206</v>
      </c>
      <c r="CM12" s="119" t="s">
        <v>206</v>
      </c>
      <c r="CN12" s="119" t="s">
        <v>206</v>
      </c>
      <c r="CO12" s="119" t="s">
        <v>206</v>
      </c>
      <c r="CP12" s="119" t="s">
        <v>206</v>
      </c>
      <c r="CQ12" s="119" t="s">
        <v>206</v>
      </c>
      <c r="CR12" s="119" t="s">
        <v>206</v>
      </c>
      <c r="CS12" s="119" t="s">
        <v>206</v>
      </c>
      <c r="CT12" s="119" t="s">
        <v>206</v>
      </c>
    </row>
    <row r="13" spans="2:98" ht="12.75">
      <c r="B13" s="119" t="s">
        <v>60</v>
      </c>
      <c r="C13" s="119">
        <v>2001</v>
      </c>
      <c r="D13" s="121" t="s">
        <v>266</v>
      </c>
      <c r="E13" s="121" t="s">
        <v>247</v>
      </c>
      <c r="F13" s="121" t="s">
        <v>267</v>
      </c>
      <c r="G13" s="121" t="s">
        <v>198</v>
      </c>
      <c r="H13" s="121" t="s">
        <v>163</v>
      </c>
      <c r="I13" s="121" t="s">
        <v>268</v>
      </c>
      <c r="J13" s="121" t="s">
        <v>269</v>
      </c>
      <c r="K13" s="121" t="s">
        <v>270</v>
      </c>
      <c r="L13" s="121"/>
      <c r="M13" s="121"/>
      <c r="N13" s="121"/>
      <c r="O13" s="121" t="s">
        <v>252</v>
      </c>
      <c r="P13" s="119">
        <v>1043</v>
      </c>
      <c r="Q13" s="121" t="s">
        <v>166</v>
      </c>
      <c r="R13" s="121" t="s">
        <v>196</v>
      </c>
      <c r="S13" s="121" t="s">
        <v>239</v>
      </c>
      <c r="T13" s="121" t="s">
        <v>165</v>
      </c>
      <c r="U13" s="121" t="s">
        <v>271</v>
      </c>
      <c r="V13" s="121" t="s">
        <v>272</v>
      </c>
      <c r="W13" s="121" t="s">
        <v>273</v>
      </c>
      <c r="X13" s="121" t="s">
        <v>274</v>
      </c>
      <c r="Y13" s="121"/>
      <c r="Z13" s="121"/>
      <c r="AA13" s="121"/>
      <c r="AB13" s="121" t="s">
        <v>275</v>
      </c>
      <c r="AC13" s="119">
        <v>958</v>
      </c>
      <c r="AD13" s="121" t="s">
        <v>266</v>
      </c>
      <c r="AE13" s="121" t="s">
        <v>247</v>
      </c>
      <c r="AF13" s="121" t="s">
        <v>276</v>
      </c>
      <c r="AG13" s="121" t="s">
        <v>171</v>
      </c>
      <c r="AH13" s="121" t="s">
        <v>163</v>
      </c>
      <c r="AI13" s="121" t="s">
        <v>277</v>
      </c>
      <c r="AJ13" s="121" t="s">
        <v>278</v>
      </c>
      <c r="AK13" s="121" t="s">
        <v>279</v>
      </c>
      <c r="AL13" s="121"/>
      <c r="AM13" s="121"/>
      <c r="AN13" s="121"/>
      <c r="AO13" s="121" t="s">
        <v>280</v>
      </c>
      <c r="AP13" s="119">
        <v>1999</v>
      </c>
      <c r="AQ13" s="121" t="s">
        <v>171</v>
      </c>
      <c r="AR13" s="121" t="s">
        <v>196</v>
      </c>
      <c r="AS13" s="121" t="s">
        <v>260</v>
      </c>
      <c r="AT13" s="121" t="s">
        <v>281</v>
      </c>
      <c r="AU13" s="121" t="s">
        <v>162</v>
      </c>
      <c r="AV13" s="121" t="s">
        <v>282</v>
      </c>
      <c r="AW13" s="121" t="s">
        <v>283</v>
      </c>
      <c r="AX13" s="121" t="s">
        <v>284</v>
      </c>
      <c r="AY13" s="121"/>
      <c r="AZ13" s="121"/>
      <c r="BA13" s="121"/>
      <c r="BB13" s="121" t="s">
        <v>285</v>
      </c>
      <c r="BC13" s="119">
        <v>1042</v>
      </c>
      <c r="BD13" s="121" t="s">
        <v>171</v>
      </c>
      <c r="BE13" s="121" t="s">
        <v>196</v>
      </c>
      <c r="BF13" s="121" t="s">
        <v>267</v>
      </c>
      <c r="BG13" s="121" t="s">
        <v>179</v>
      </c>
      <c r="BH13" s="121" t="s">
        <v>166</v>
      </c>
      <c r="BI13" s="121" t="s">
        <v>286</v>
      </c>
      <c r="BJ13" s="121" t="s">
        <v>287</v>
      </c>
      <c r="BK13" s="121" t="s">
        <v>288</v>
      </c>
      <c r="BL13" s="121"/>
      <c r="BM13" s="121"/>
      <c r="BN13" s="121"/>
      <c r="BO13" s="121" t="s">
        <v>289</v>
      </c>
      <c r="BP13" s="119">
        <v>957</v>
      </c>
      <c r="BQ13" s="121" t="s">
        <v>162</v>
      </c>
      <c r="BR13" s="121" t="s">
        <v>247</v>
      </c>
      <c r="BS13" s="121" t="s">
        <v>290</v>
      </c>
      <c r="BT13" s="121" t="s">
        <v>290</v>
      </c>
      <c r="BU13" s="121" t="s">
        <v>162</v>
      </c>
      <c r="BV13" s="121" t="s">
        <v>291</v>
      </c>
      <c r="BW13" s="121" t="s">
        <v>292</v>
      </c>
      <c r="BX13" s="121" t="s">
        <v>251</v>
      </c>
      <c r="BY13" s="121"/>
      <c r="BZ13" s="121"/>
      <c r="CA13" s="121"/>
      <c r="CB13" s="121" t="s">
        <v>293</v>
      </c>
      <c r="CC13" s="119">
        <v>1999</v>
      </c>
      <c r="CE13" s="121" t="s">
        <v>294</v>
      </c>
      <c r="CF13" s="119">
        <v>1042</v>
      </c>
      <c r="CH13" s="121" t="s">
        <v>295</v>
      </c>
      <c r="CI13" s="119">
        <v>957</v>
      </c>
      <c r="CK13" s="121" t="s">
        <v>296</v>
      </c>
      <c r="CL13" s="119" t="s">
        <v>206</v>
      </c>
      <c r="CM13" s="119" t="s">
        <v>206</v>
      </c>
      <c r="CN13" s="119" t="s">
        <v>206</v>
      </c>
      <c r="CO13" s="119" t="s">
        <v>206</v>
      </c>
      <c r="CP13" s="119" t="s">
        <v>206</v>
      </c>
      <c r="CQ13" s="119" t="s">
        <v>206</v>
      </c>
      <c r="CR13" s="119" t="s">
        <v>206</v>
      </c>
      <c r="CS13" s="119" t="s">
        <v>206</v>
      </c>
      <c r="CT13" s="119" t="s">
        <v>206</v>
      </c>
    </row>
    <row r="14" spans="2:98" ht="12.75">
      <c r="B14" s="119" t="s">
        <v>297</v>
      </c>
      <c r="C14" s="119">
        <v>362</v>
      </c>
      <c r="D14" s="121" t="s">
        <v>298</v>
      </c>
      <c r="E14" s="121" t="s">
        <v>271</v>
      </c>
      <c r="F14" s="121" t="s">
        <v>299</v>
      </c>
      <c r="G14" s="121" t="s">
        <v>300</v>
      </c>
      <c r="H14" s="121" t="s">
        <v>178</v>
      </c>
      <c r="I14" s="121" t="s">
        <v>301</v>
      </c>
      <c r="J14" s="121" t="s">
        <v>188</v>
      </c>
      <c r="K14" s="121" t="s">
        <v>178</v>
      </c>
      <c r="L14" s="121"/>
      <c r="M14" s="121"/>
      <c r="N14" s="121"/>
      <c r="O14" s="121" t="s">
        <v>302</v>
      </c>
      <c r="P14" s="119">
        <v>190</v>
      </c>
      <c r="Q14" s="121" t="s">
        <v>303</v>
      </c>
      <c r="R14" s="121" t="s">
        <v>266</v>
      </c>
      <c r="S14" s="121" t="s">
        <v>304</v>
      </c>
      <c r="T14" s="121" t="s">
        <v>212</v>
      </c>
      <c r="U14" s="121" t="s">
        <v>305</v>
      </c>
      <c r="V14" s="121" t="s">
        <v>306</v>
      </c>
      <c r="W14" s="121" t="s">
        <v>307</v>
      </c>
      <c r="X14" s="121" t="s">
        <v>248</v>
      </c>
      <c r="Y14" s="121"/>
      <c r="Z14" s="121"/>
      <c r="AA14" s="121"/>
      <c r="AB14" s="121" t="s">
        <v>308</v>
      </c>
      <c r="AC14" s="119">
        <v>172</v>
      </c>
      <c r="AD14" s="121" t="s">
        <v>167</v>
      </c>
      <c r="AE14" s="121" t="s">
        <v>247</v>
      </c>
      <c r="AF14" s="121" t="s">
        <v>309</v>
      </c>
      <c r="AG14" s="121" t="s">
        <v>207</v>
      </c>
      <c r="AH14" s="121" t="s">
        <v>197</v>
      </c>
      <c r="AI14" s="121" t="s">
        <v>310</v>
      </c>
      <c r="AJ14" s="121" t="s">
        <v>311</v>
      </c>
      <c r="AK14" s="121" t="s">
        <v>222</v>
      </c>
      <c r="AL14" s="121"/>
      <c r="AM14" s="121"/>
      <c r="AN14" s="121"/>
      <c r="AO14" s="121" t="s">
        <v>312</v>
      </c>
      <c r="AP14" s="119">
        <v>361</v>
      </c>
      <c r="AQ14" s="121" t="s">
        <v>313</v>
      </c>
      <c r="AR14" s="121" t="s">
        <v>247</v>
      </c>
      <c r="AS14" s="121" t="s">
        <v>227</v>
      </c>
      <c r="AT14" s="121" t="s">
        <v>314</v>
      </c>
      <c r="AU14" s="121" t="s">
        <v>191</v>
      </c>
      <c r="AV14" s="121" t="s">
        <v>315</v>
      </c>
      <c r="AW14" s="121" t="s">
        <v>316</v>
      </c>
      <c r="AX14" s="121" t="s">
        <v>317</v>
      </c>
      <c r="AY14" s="121"/>
      <c r="AZ14" s="121"/>
      <c r="BA14" s="121"/>
      <c r="BB14" s="121" t="s">
        <v>210</v>
      </c>
      <c r="BC14" s="119">
        <v>190</v>
      </c>
      <c r="BD14" s="121" t="s">
        <v>318</v>
      </c>
      <c r="BE14" s="121" t="s">
        <v>247</v>
      </c>
      <c r="BF14" s="121" t="s">
        <v>319</v>
      </c>
      <c r="BG14" s="121" t="s">
        <v>164</v>
      </c>
      <c r="BH14" s="121" t="s">
        <v>281</v>
      </c>
      <c r="BI14" s="121" t="s">
        <v>320</v>
      </c>
      <c r="BJ14" s="121" t="s">
        <v>321</v>
      </c>
      <c r="BK14" s="121" t="s">
        <v>322</v>
      </c>
      <c r="BL14" s="121"/>
      <c r="BM14" s="121"/>
      <c r="BN14" s="121"/>
      <c r="BO14" s="121" t="s">
        <v>323</v>
      </c>
      <c r="BP14" s="119">
        <v>171</v>
      </c>
      <c r="BQ14" s="121" t="s">
        <v>324</v>
      </c>
      <c r="BR14" s="121" t="s">
        <v>247</v>
      </c>
      <c r="BS14" s="121" t="s">
        <v>208</v>
      </c>
      <c r="BT14" s="121" t="s">
        <v>208</v>
      </c>
      <c r="BU14" s="121" t="s">
        <v>290</v>
      </c>
      <c r="BV14" s="121" t="s">
        <v>325</v>
      </c>
      <c r="BW14" s="121" t="s">
        <v>326</v>
      </c>
      <c r="BX14" s="121" t="s">
        <v>217</v>
      </c>
      <c r="BY14" s="121"/>
      <c r="BZ14" s="121"/>
      <c r="CA14" s="121"/>
      <c r="CB14" s="121" t="s">
        <v>320</v>
      </c>
      <c r="CC14" s="119">
        <v>361</v>
      </c>
      <c r="CE14" s="121" t="s">
        <v>327</v>
      </c>
      <c r="CF14" s="119">
        <v>190</v>
      </c>
      <c r="CH14" s="121" t="s">
        <v>328</v>
      </c>
      <c r="CI14" s="119">
        <v>171</v>
      </c>
      <c r="CK14" s="121" t="s">
        <v>329</v>
      </c>
      <c r="CL14" s="119" t="s">
        <v>206</v>
      </c>
      <c r="CM14" s="119" t="s">
        <v>206</v>
      </c>
      <c r="CN14" s="119" t="s">
        <v>206</v>
      </c>
      <c r="CO14" s="119" t="s">
        <v>206</v>
      </c>
      <c r="CP14" s="119" t="s">
        <v>206</v>
      </c>
      <c r="CQ14" s="119" t="s">
        <v>206</v>
      </c>
      <c r="CR14" s="119" t="s">
        <v>206</v>
      </c>
      <c r="CS14" s="119" t="s">
        <v>206</v>
      </c>
      <c r="CT14" s="119" t="s">
        <v>206</v>
      </c>
    </row>
    <row r="15" spans="2:98" ht="12.75">
      <c r="B15" s="119" t="s">
        <v>114</v>
      </c>
      <c r="C15" s="119">
        <v>808</v>
      </c>
      <c r="D15" s="121" t="s">
        <v>330</v>
      </c>
      <c r="E15" s="121" t="s">
        <v>331</v>
      </c>
      <c r="F15" s="121" t="s">
        <v>332</v>
      </c>
      <c r="G15" s="121" t="s">
        <v>333</v>
      </c>
      <c r="H15" s="121" t="s">
        <v>248</v>
      </c>
      <c r="I15" s="121" t="s">
        <v>334</v>
      </c>
      <c r="J15" s="121" t="s">
        <v>335</v>
      </c>
      <c r="K15" s="121" t="s">
        <v>330</v>
      </c>
      <c r="L15" s="121"/>
      <c r="M15" s="121"/>
      <c r="N15" s="121"/>
      <c r="O15" s="121" t="s">
        <v>336</v>
      </c>
      <c r="P15" s="119">
        <v>414</v>
      </c>
      <c r="Q15" s="121" t="s">
        <v>337</v>
      </c>
      <c r="R15" s="121" t="s">
        <v>331</v>
      </c>
      <c r="S15" s="121" t="s">
        <v>338</v>
      </c>
      <c r="T15" s="121" t="s">
        <v>339</v>
      </c>
      <c r="U15" s="121" t="s">
        <v>340</v>
      </c>
      <c r="V15" s="121" t="s">
        <v>341</v>
      </c>
      <c r="W15" s="121" t="s">
        <v>338</v>
      </c>
      <c r="X15" s="121" t="s">
        <v>342</v>
      </c>
      <c r="Y15" s="121"/>
      <c r="Z15" s="121"/>
      <c r="AA15" s="121"/>
      <c r="AB15" s="121" t="s">
        <v>210</v>
      </c>
      <c r="AC15" s="119">
        <v>394</v>
      </c>
      <c r="AD15" s="121" t="s">
        <v>343</v>
      </c>
      <c r="AE15" s="121" t="s">
        <v>173</v>
      </c>
      <c r="AF15" s="121" t="s">
        <v>344</v>
      </c>
      <c r="AG15" s="121" t="s">
        <v>239</v>
      </c>
      <c r="AH15" s="121" t="s">
        <v>217</v>
      </c>
      <c r="AI15" s="121" t="s">
        <v>345</v>
      </c>
      <c r="AJ15" s="121" t="s">
        <v>346</v>
      </c>
      <c r="AK15" s="121" t="s">
        <v>347</v>
      </c>
      <c r="AL15" s="121"/>
      <c r="AM15" s="121"/>
      <c r="AN15" s="121"/>
      <c r="AO15" s="121" t="s">
        <v>348</v>
      </c>
      <c r="AP15" s="119">
        <v>813</v>
      </c>
      <c r="AQ15" s="121" t="s">
        <v>249</v>
      </c>
      <c r="AR15" s="121" t="s">
        <v>191</v>
      </c>
      <c r="AS15" s="121" t="s">
        <v>213</v>
      </c>
      <c r="AT15" s="121" t="s">
        <v>349</v>
      </c>
      <c r="AU15" s="121" t="s">
        <v>260</v>
      </c>
      <c r="AV15" s="121" t="s">
        <v>350</v>
      </c>
      <c r="AW15" s="121" t="s">
        <v>255</v>
      </c>
      <c r="AX15" s="121" t="s">
        <v>351</v>
      </c>
      <c r="AY15" s="121"/>
      <c r="AZ15" s="121"/>
      <c r="BA15" s="121"/>
      <c r="BB15" s="121" t="s">
        <v>352</v>
      </c>
      <c r="BC15" s="119">
        <v>416</v>
      </c>
      <c r="BD15" s="121" t="s">
        <v>180</v>
      </c>
      <c r="BE15" s="121" t="s">
        <v>162</v>
      </c>
      <c r="BF15" s="121" t="s">
        <v>353</v>
      </c>
      <c r="BG15" s="121" t="s">
        <v>354</v>
      </c>
      <c r="BH15" s="121" t="s">
        <v>184</v>
      </c>
      <c r="BI15" s="121" t="s">
        <v>355</v>
      </c>
      <c r="BJ15" s="121" t="s">
        <v>356</v>
      </c>
      <c r="BK15" s="121" t="s">
        <v>357</v>
      </c>
      <c r="BL15" s="121"/>
      <c r="BM15" s="121"/>
      <c r="BN15" s="121"/>
      <c r="BO15" s="121" t="s">
        <v>352</v>
      </c>
      <c r="BP15" s="119">
        <v>397</v>
      </c>
      <c r="BQ15" s="121" t="s">
        <v>358</v>
      </c>
      <c r="BR15" s="121" t="s">
        <v>276</v>
      </c>
      <c r="BS15" s="121" t="s">
        <v>286</v>
      </c>
      <c r="BT15" s="121" t="s">
        <v>343</v>
      </c>
      <c r="BU15" s="121" t="s">
        <v>173</v>
      </c>
      <c r="BV15" s="121" t="s">
        <v>359</v>
      </c>
      <c r="BW15" s="121" t="s">
        <v>360</v>
      </c>
      <c r="BX15" s="121" t="s">
        <v>361</v>
      </c>
      <c r="BY15" s="121"/>
      <c r="BZ15" s="121"/>
      <c r="CA15" s="121"/>
      <c r="CB15" s="121" t="s">
        <v>352</v>
      </c>
      <c r="CC15" s="119">
        <v>806</v>
      </c>
      <c r="CE15" s="121" t="s">
        <v>362</v>
      </c>
      <c r="CF15" s="119">
        <v>413</v>
      </c>
      <c r="CH15" s="121" t="s">
        <v>363</v>
      </c>
      <c r="CI15" s="119">
        <v>393</v>
      </c>
      <c r="CK15" s="121" t="s">
        <v>364</v>
      </c>
      <c r="CL15" s="119" t="s">
        <v>206</v>
      </c>
      <c r="CM15" s="119" t="s">
        <v>206</v>
      </c>
      <c r="CN15" s="119" t="s">
        <v>206</v>
      </c>
      <c r="CO15" s="119" t="s">
        <v>206</v>
      </c>
      <c r="CP15" s="119" t="s">
        <v>206</v>
      </c>
      <c r="CQ15" s="119" t="s">
        <v>206</v>
      </c>
      <c r="CR15" s="119" t="s">
        <v>206</v>
      </c>
      <c r="CS15" s="119" t="s">
        <v>206</v>
      </c>
      <c r="CT15" s="119" t="s">
        <v>206</v>
      </c>
    </row>
    <row r="16" spans="2:98" ht="12.75">
      <c r="B16" s="119" t="s">
        <v>107</v>
      </c>
      <c r="C16" s="119">
        <v>17056</v>
      </c>
      <c r="D16" s="121" t="s">
        <v>198</v>
      </c>
      <c r="E16" s="121" t="s">
        <v>276</v>
      </c>
      <c r="F16" s="121" t="s">
        <v>314</v>
      </c>
      <c r="G16" s="121" t="s">
        <v>231</v>
      </c>
      <c r="H16" s="121" t="s">
        <v>198</v>
      </c>
      <c r="I16" s="121" t="s">
        <v>192</v>
      </c>
      <c r="J16" s="121" t="s">
        <v>365</v>
      </c>
      <c r="K16" s="121" t="s">
        <v>366</v>
      </c>
      <c r="L16" s="121"/>
      <c r="M16" s="121"/>
      <c r="N16" s="121"/>
      <c r="O16" s="121" t="s">
        <v>367</v>
      </c>
      <c r="P16" s="119">
        <v>8707</v>
      </c>
      <c r="Q16" s="121" t="s">
        <v>281</v>
      </c>
      <c r="R16" s="121" t="s">
        <v>248</v>
      </c>
      <c r="S16" s="121" t="s">
        <v>368</v>
      </c>
      <c r="T16" s="121" t="s">
        <v>248</v>
      </c>
      <c r="U16" s="121" t="s">
        <v>281</v>
      </c>
      <c r="V16" s="121" t="s">
        <v>369</v>
      </c>
      <c r="W16" s="121" t="s">
        <v>370</v>
      </c>
      <c r="X16" s="121" t="s">
        <v>371</v>
      </c>
      <c r="Y16" s="121"/>
      <c r="Z16" s="121"/>
      <c r="AA16" s="121"/>
      <c r="AB16" s="121" t="s">
        <v>372</v>
      </c>
      <c r="AC16" s="119">
        <v>8349</v>
      </c>
      <c r="AD16" s="121" t="s">
        <v>162</v>
      </c>
      <c r="AE16" s="121" t="s">
        <v>276</v>
      </c>
      <c r="AF16" s="121" t="s">
        <v>373</v>
      </c>
      <c r="AG16" s="121" t="s">
        <v>165</v>
      </c>
      <c r="AH16" s="121" t="s">
        <v>162</v>
      </c>
      <c r="AI16" s="121" t="s">
        <v>374</v>
      </c>
      <c r="AJ16" s="121" t="s">
        <v>375</v>
      </c>
      <c r="AK16" s="121" t="s">
        <v>376</v>
      </c>
      <c r="AL16" s="121"/>
      <c r="AM16" s="121"/>
      <c r="AN16" s="121"/>
      <c r="AO16" s="121" t="s">
        <v>265</v>
      </c>
      <c r="AP16" s="119">
        <v>17060</v>
      </c>
      <c r="AQ16" s="121" t="s">
        <v>165</v>
      </c>
      <c r="AR16" s="121" t="s">
        <v>185</v>
      </c>
      <c r="AS16" s="121" t="s">
        <v>243</v>
      </c>
      <c r="AT16" s="121" t="s">
        <v>231</v>
      </c>
      <c r="AU16" s="121" t="s">
        <v>171</v>
      </c>
      <c r="AV16" s="121" t="s">
        <v>223</v>
      </c>
      <c r="AW16" s="121" t="s">
        <v>283</v>
      </c>
      <c r="AX16" s="121" t="s">
        <v>377</v>
      </c>
      <c r="AY16" s="121"/>
      <c r="AZ16" s="121"/>
      <c r="BA16" s="121"/>
      <c r="BB16" s="121" t="s">
        <v>238</v>
      </c>
      <c r="BC16" s="119">
        <v>8703</v>
      </c>
      <c r="BD16" s="121" t="s">
        <v>281</v>
      </c>
      <c r="BE16" s="121" t="s">
        <v>191</v>
      </c>
      <c r="BF16" s="121" t="s">
        <v>212</v>
      </c>
      <c r="BG16" s="121" t="s">
        <v>231</v>
      </c>
      <c r="BH16" s="121" t="s">
        <v>162</v>
      </c>
      <c r="BI16" s="121" t="s">
        <v>378</v>
      </c>
      <c r="BJ16" s="121" t="s">
        <v>379</v>
      </c>
      <c r="BK16" s="121" t="s">
        <v>380</v>
      </c>
      <c r="BL16" s="121"/>
      <c r="BM16" s="121"/>
      <c r="BN16" s="121"/>
      <c r="BO16" s="121" t="s">
        <v>381</v>
      </c>
      <c r="BP16" s="119">
        <v>8357</v>
      </c>
      <c r="BQ16" s="121" t="s">
        <v>171</v>
      </c>
      <c r="BR16" s="121" t="s">
        <v>231</v>
      </c>
      <c r="BS16" s="121" t="s">
        <v>317</v>
      </c>
      <c r="BT16" s="121" t="s">
        <v>185</v>
      </c>
      <c r="BU16" s="121" t="s">
        <v>198</v>
      </c>
      <c r="BV16" s="121" t="s">
        <v>199</v>
      </c>
      <c r="BW16" s="121" t="s">
        <v>382</v>
      </c>
      <c r="BX16" s="121" t="s">
        <v>383</v>
      </c>
      <c r="BY16" s="121"/>
      <c r="BZ16" s="121"/>
      <c r="CA16" s="121"/>
      <c r="CB16" s="121" t="s">
        <v>384</v>
      </c>
      <c r="CC16" s="119">
        <v>17042</v>
      </c>
      <c r="CE16" s="121" t="s">
        <v>385</v>
      </c>
      <c r="CF16" s="119">
        <v>8698</v>
      </c>
      <c r="CH16" s="121" t="s">
        <v>386</v>
      </c>
      <c r="CI16" s="119">
        <v>8344</v>
      </c>
      <c r="CK16" s="121" t="s">
        <v>387</v>
      </c>
      <c r="CL16" s="119" t="s">
        <v>206</v>
      </c>
      <c r="CM16" s="119" t="s">
        <v>206</v>
      </c>
      <c r="CN16" s="119" t="s">
        <v>206</v>
      </c>
      <c r="CO16" s="119" t="s">
        <v>206</v>
      </c>
      <c r="CP16" s="119" t="s">
        <v>206</v>
      </c>
      <c r="CQ16" s="119" t="s">
        <v>206</v>
      </c>
      <c r="CR16" s="119" t="s">
        <v>206</v>
      </c>
      <c r="CS16" s="119" t="s">
        <v>206</v>
      </c>
      <c r="CT16" s="119" t="s">
        <v>206</v>
      </c>
    </row>
    <row r="17" spans="2:98" ht="12.75">
      <c r="B17" s="119" t="s">
        <v>12</v>
      </c>
      <c r="C17" s="119">
        <v>20825</v>
      </c>
      <c r="D17" s="121" t="s">
        <v>162</v>
      </c>
      <c r="E17" s="121" t="s">
        <v>196</v>
      </c>
      <c r="F17" s="121" t="s">
        <v>239</v>
      </c>
      <c r="G17" s="121" t="s">
        <v>171</v>
      </c>
      <c r="H17" s="121" t="s">
        <v>266</v>
      </c>
      <c r="I17" s="121" t="s">
        <v>388</v>
      </c>
      <c r="J17" s="121" t="s">
        <v>209</v>
      </c>
      <c r="K17" s="121" t="s">
        <v>389</v>
      </c>
      <c r="L17" s="121"/>
      <c r="M17" s="121"/>
      <c r="N17" s="121"/>
      <c r="O17" s="121" t="s">
        <v>390</v>
      </c>
      <c r="P17" s="119">
        <v>10596</v>
      </c>
      <c r="Q17" s="121" t="s">
        <v>171</v>
      </c>
      <c r="R17" s="121" t="s">
        <v>163</v>
      </c>
      <c r="S17" s="121" t="s">
        <v>391</v>
      </c>
      <c r="T17" s="121" t="s">
        <v>281</v>
      </c>
      <c r="U17" s="121" t="s">
        <v>166</v>
      </c>
      <c r="V17" s="121" t="s">
        <v>392</v>
      </c>
      <c r="W17" s="121" t="s">
        <v>393</v>
      </c>
      <c r="X17" s="121" t="s">
        <v>215</v>
      </c>
      <c r="Y17" s="121"/>
      <c r="Z17" s="121"/>
      <c r="AA17" s="121"/>
      <c r="AB17" s="121" t="s">
        <v>394</v>
      </c>
      <c r="AC17" s="119">
        <v>10229</v>
      </c>
      <c r="AD17" s="121" t="s">
        <v>266</v>
      </c>
      <c r="AE17" s="121" t="s">
        <v>196</v>
      </c>
      <c r="AF17" s="121" t="s">
        <v>276</v>
      </c>
      <c r="AG17" s="121" t="s">
        <v>266</v>
      </c>
      <c r="AH17" s="121" t="s">
        <v>271</v>
      </c>
      <c r="AI17" s="121" t="s">
        <v>395</v>
      </c>
      <c r="AJ17" s="121" t="s">
        <v>396</v>
      </c>
      <c r="AK17" s="121" t="s">
        <v>397</v>
      </c>
      <c r="AL17" s="121"/>
      <c r="AM17" s="121"/>
      <c r="AN17" s="121"/>
      <c r="AO17" s="121" t="s">
        <v>398</v>
      </c>
      <c r="AP17" s="119">
        <v>20826</v>
      </c>
      <c r="AQ17" s="121" t="s">
        <v>166</v>
      </c>
      <c r="AR17" s="121" t="s">
        <v>196</v>
      </c>
      <c r="AS17" s="121" t="s">
        <v>222</v>
      </c>
      <c r="AT17" s="121" t="s">
        <v>231</v>
      </c>
      <c r="AU17" s="121" t="s">
        <v>198</v>
      </c>
      <c r="AV17" s="121" t="s">
        <v>399</v>
      </c>
      <c r="AW17" s="121" t="s">
        <v>400</v>
      </c>
      <c r="AX17" s="121" t="s">
        <v>359</v>
      </c>
      <c r="AY17" s="121"/>
      <c r="AZ17" s="121"/>
      <c r="BA17" s="121"/>
      <c r="BB17" s="121" t="s">
        <v>401</v>
      </c>
      <c r="BC17" s="119">
        <v>10594</v>
      </c>
      <c r="BD17" s="121" t="s">
        <v>162</v>
      </c>
      <c r="BE17" s="121" t="s">
        <v>196</v>
      </c>
      <c r="BF17" s="121" t="s">
        <v>207</v>
      </c>
      <c r="BG17" s="121" t="s">
        <v>191</v>
      </c>
      <c r="BH17" s="121" t="s">
        <v>171</v>
      </c>
      <c r="BI17" s="121" t="s">
        <v>213</v>
      </c>
      <c r="BJ17" s="121" t="s">
        <v>402</v>
      </c>
      <c r="BK17" s="121" t="s">
        <v>360</v>
      </c>
      <c r="BL17" s="121"/>
      <c r="BM17" s="121"/>
      <c r="BN17" s="121"/>
      <c r="BO17" s="121" t="s">
        <v>403</v>
      </c>
      <c r="BP17" s="119">
        <v>10232</v>
      </c>
      <c r="BQ17" s="121" t="s">
        <v>166</v>
      </c>
      <c r="BR17" s="121" t="s">
        <v>196</v>
      </c>
      <c r="BS17" s="121" t="s">
        <v>260</v>
      </c>
      <c r="BT17" s="121" t="s">
        <v>197</v>
      </c>
      <c r="BU17" s="121" t="s">
        <v>198</v>
      </c>
      <c r="BV17" s="121" t="s">
        <v>404</v>
      </c>
      <c r="BW17" s="121" t="s">
        <v>405</v>
      </c>
      <c r="BX17" s="121" t="s">
        <v>234</v>
      </c>
      <c r="BY17" s="121"/>
      <c r="BZ17" s="121"/>
      <c r="CA17" s="121"/>
      <c r="CB17" s="121" t="s">
        <v>406</v>
      </c>
      <c r="CC17" s="119">
        <v>20803</v>
      </c>
      <c r="CE17" s="121" t="s">
        <v>407</v>
      </c>
      <c r="CF17" s="119">
        <v>10585</v>
      </c>
      <c r="CH17" s="121" t="s">
        <v>408</v>
      </c>
      <c r="CI17" s="119">
        <v>10218</v>
      </c>
      <c r="CK17" s="121" t="s">
        <v>409</v>
      </c>
      <c r="CL17" s="119" t="s">
        <v>206</v>
      </c>
      <c r="CM17" s="119" t="s">
        <v>206</v>
      </c>
      <c r="CN17" s="119" t="s">
        <v>206</v>
      </c>
      <c r="CO17" s="119" t="s">
        <v>206</v>
      </c>
      <c r="CP17" s="119" t="s">
        <v>206</v>
      </c>
      <c r="CQ17" s="119" t="s">
        <v>206</v>
      </c>
      <c r="CR17" s="119" t="s">
        <v>206</v>
      </c>
      <c r="CS17" s="119" t="s">
        <v>206</v>
      </c>
      <c r="CT17" s="119" t="s">
        <v>206</v>
      </c>
    </row>
    <row r="18" spans="2:98" ht="12.75">
      <c r="B18" s="119" t="s">
        <v>62</v>
      </c>
      <c r="C18" s="119">
        <v>7259</v>
      </c>
      <c r="D18" s="121" t="s">
        <v>171</v>
      </c>
      <c r="E18" s="121" t="s">
        <v>247</v>
      </c>
      <c r="F18" s="121" t="s">
        <v>257</v>
      </c>
      <c r="G18" s="121" t="s">
        <v>198</v>
      </c>
      <c r="H18" s="121" t="s">
        <v>266</v>
      </c>
      <c r="I18" s="121" t="s">
        <v>344</v>
      </c>
      <c r="J18" s="121" t="s">
        <v>410</v>
      </c>
      <c r="K18" s="121" t="s">
        <v>411</v>
      </c>
      <c r="L18" s="121"/>
      <c r="M18" s="121"/>
      <c r="N18" s="121"/>
      <c r="O18" s="121" t="s">
        <v>412</v>
      </c>
      <c r="P18" s="119">
        <v>3662</v>
      </c>
      <c r="Q18" s="121" t="s">
        <v>198</v>
      </c>
      <c r="R18" s="121" t="s">
        <v>196</v>
      </c>
      <c r="S18" s="121" t="s">
        <v>413</v>
      </c>
      <c r="T18" s="121" t="s">
        <v>191</v>
      </c>
      <c r="U18" s="121" t="s">
        <v>162</v>
      </c>
      <c r="V18" s="121" t="s">
        <v>414</v>
      </c>
      <c r="W18" s="121" t="s">
        <v>415</v>
      </c>
      <c r="X18" s="121" t="s">
        <v>414</v>
      </c>
      <c r="Y18" s="121"/>
      <c r="Z18" s="121"/>
      <c r="AA18" s="121"/>
      <c r="AB18" s="121" t="s">
        <v>416</v>
      </c>
      <c r="AC18" s="119">
        <v>3597</v>
      </c>
      <c r="AD18" s="121" t="s">
        <v>166</v>
      </c>
      <c r="AE18" s="121" t="s">
        <v>247</v>
      </c>
      <c r="AF18" s="121" t="s">
        <v>290</v>
      </c>
      <c r="AG18" s="121" t="s">
        <v>271</v>
      </c>
      <c r="AH18" s="121" t="s">
        <v>271</v>
      </c>
      <c r="AI18" s="121" t="s">
        <v>417</v>
      </c>
      <c r="AJ18" s="121" t="s">
        <v>418</v>
      </c>
      <c r="AK18" s="121" t="s">
        <v>335</v>
      </c>
      <c r="AL18" s="121"/>
      <c r="AM18" s="121"/>
      <c r="AN18" s="121"/>
      <c r="AO18" s="121" t="s">
        <v>419</v>
      </c>
      <c r="AP18" s="119">
        <v>7258</v>
      </c>
      <c r="AQ18" s="121" t="s">
        <v>162</v>
      </c>
      <c r="AR18" s="121" t="s">
        <v>247</v>
      </c>
      <c r="AS18" s="121" t="s">
        <v>342</v>
      </c>
      <c r="AT18" s="121" t="s">
        <v>276</v>
      </c>
      <c r="AU18" s="121" t="s">
        <v>331</v>
      </c>
      <c r="AV18" s="121" t="s">
        <v>420</v>
      </c>
      <c r="AW18" s="121" t="s">
        <v>421</v>
      </c>
      <c r="AX18" s="121" t="s">
        <v>245</v>
      </c>
      <c r="AY18" s="121"/>
      <c r="AZ18" s="121"/>
      <c r="BA18" s="121"/>
      <c r="BB18" s="121" t="s">
        <v>422</v>
      </c>
      <c r="BC18" s="119">
        <v>3661</v>
      </c>
      <c r="BD18" s="121" t="s">
        <v>162</v>
      </c>
      <c r="BE18" s="121" t="s">
        <v>196</v>
      </c>
      <c r="BF18" s="121" t="s">
        <v>257</v>
      </c>
      <c r="BG18" s="121" t="s">
        <v>231</v>
      </c>
      <c r="BH18" s="121" t="s">
        <v>331</v>
      </c>
      <c r="BI18" s="121" t="s">
        <v>423</v>
      </c>
      <c r="BJ18" s="121" t="s">
        <v>424</v>
      </c>
      <c r="BK18" s="121" t="s">
        <v>341</v>
      </c>
      <c r="BL18" s="121"/>
      <c r="BM18" s="121"/>
      <c r="BN18" s="121"/>
      <c r="BO18" s="121" t="s">
        <v>425</v>
      </c>
      <c r="BP18" s="119">
        <v>3597</v>
      </c>
      <c r="BQ18" s="121" t="s">
        <v>162</v>
      </c>
      <c r="BR18" s="121" t="s">
        <v>247</v>
      </c>
      <c r="BS18" s="121" t="s">
        <v>340</v>
      </c>
      <c r="BT18" s="121" t="s">
        <v>426</v>
      </c>
      <c r="BU18" s="121" t="s">
        <v>281</v>
      </c>
      <c r="BV18" s="121" t="s">
        <v>427</v>
      </c>
      <c r="BW18" s="121" t="s">
        <v>428</v>
      </c>
      <c r="BX18" s="121" t="s">
        <v>299</v>
      </c>
      <c r="BY18" s="121"/>
      <c r="BZ18" s="121"/>
      <c r="CA18" s="121"/>
      <c r="CB18" s="121" t="s">
        <v>429</v>
      </c>
      <c r="CC18" s="119">
        <v>7249</v>
      </c>
      <c r="CE18" s="121" t="s">
        <v>430</v>
      </c>
      <c r="CF18" s="119">
        <v>3657</v>
      </c>
      <c r="CH18" s="121" t="s">
        <v>431</v>
      </c>
      <c r="CI18" s="119">
        <v>3592</v>
      </c>
      <c r="CK18" s="121" t="s">
        <v>432</v>
      </c>
      <c r="CL18" s="119" t="s">
        <v>206</v>
      </c>
      <c r="CM18" s="119" t="s">
        <v>206</v>
      </c>
      <c r="CN18" s="119" t="s">
        <v>206</v>
      </c>
      <c r="CO18" s="119" t="s">
        <v>206</v>
      </c>
      <c r="CP18" s="119" t="s">
        <v>206</v>
      </c>
      <c r="CQ18" s="119" t="s">
        <v>206</v>
      </c>
      <c r="CR18" s="119" t="s">
        <v>206</v>
      </c>
      <c r="CS18" s="119" t="s">
        <v>206</v>
      </c>
      <c r="CT18" s="119" t="s">
        <v>206</v>
      </c>
    </row>
    <row r="19" spans="2:98" ht="12.75">
      <c r="B19" s="119" t="s">
        <v>63</v>
      </c>
      <c r="C19" s="119">
        <v>2171</v>
      </c>
      <c r="D19" s="121" t="s">
        <v>179</v>
      </c>
      <c r="E19" s="121" t="s">
        <v>196</v>
      </c>
      <c r="F19" s="121" t="s">
        <v>354</v>
      </c>
      <c r="G19" s="121" t="s">
        <v>331</v>
      </c>
      <c r="H19" s="121" t="s">
        <v>166</v>
      </c>
      <c r="I19" s="121" t="s">
        <v>433</v>
      </c>
      <c r="J19" s="121" t="s">
        <v>168</v>
      </c>
      <c r="K19" s="121" t="s">
        <v>434</v>
      </c>
      <c r="L19" s="121"/>
      <c r="M19" s="121"/>
      <c r="N19" s="121"/>
      <c r="O19" s="121" t="s">
        <v>435</v>
      </c>
      <c r="P19" s="119">
        <v>1085</v>
      </c>
      <c r="Q19" s="121" t="s">
        <v>266</v>
      </c>
      <c r="R19" s="121" t="s">
        <v>196</v>
      </c>
      <c r="S19" s="121" t="s">
        <v>322</v>
      </c>
      <c r="T19" s="121" t="s">
        <v>191</v>
      </c>
      <c r="U19" s="121" t="s">
        <v>198</v>
      </c>
      <c r="V19" s="121" t="s">
        <v>436</v>
      </c>
      <c r="W19" s="121" t="s">
        <v>437</v>
      </c>
      <c r="X19" s="121" t="s">
        <v>438</v>
      </c>
      <c r="Y19" s="121"/>
      <c r="Z19" s="121"/>
      <c r="AA19" s="121"/>
      <c r="AB19" s="121" t="s">
        <v>406</v>
      </c>
      <c r="AC19" s="119">
        <v>1086</v>
      </c>
      <c r="AD19" s="121" t="s">
        <v>271</v>
      </c>
      <c r="AE19" s="121" t="s">
        <v>163</v>
      </c>
      <c r="AF19" s="121" t="s">
        <v>222</v>
      </c>
      <c r="AG19" s="121" t="s">
        <v>198</v>
      </c>
      <c r="AH19" s="121" t="s">
        <v>271</v>
      </c>
      <c r="AI19" s="121" t="s">
        <v>439</v>
      </c>
      <c r="AJ19" s="121" t="s">
        <v>440</v>
      </c>
      <c r="AK19" s="121" t="s">
        <v>441</v>
      </c>
      <c r="AL19" s="121"/>
      <c r="AM19" s="121"/>
      <c r="AN19" s="121"/>
      <c r="AO19" s="121" t="s">
        <v>442</v>
      </c>
      <c r="AP19" s="119">
        <v>2172</v>
      </c>
      <c r="AQ19" s="121" t="s">
        <v>166</v>
      </c>
      <c r="AR19" s="121" t="s">
        <v>163</v>
      </c>
      <c r="AS19" s="121" t="s">
        <v>257</v>
      </c>
      <c r="AT19" s="121" t="s">
        <v>231</v>
      </c>
      <c r="AU19" s="121" t="s">
        <v>281</v>
      </c>
      <c r="AV19" s="121" t="s">
        <v>232</v>
      </c>
      <c r="AW19" s="121" t="s">
        <v>443</v>
      </c>
      <c r="AX19" s="121" t="s">
        <v>444</v>
      </c>
      <c r="AY19" s="121"/>
      <c r="AZ19" s="121"/>
      <c r="BA19" s="121"/>
      <c r="BB19" s="121" t="s">
        <v>216</v>
      </c>
      <c r="BC19" s="119">
        <v>1085</v>
      </c>
      <c r="BD19" s="121" t="s">
        <v>166</v>
      </c>
      <c r="BE19" s="121" t="s">
        <v>196</v>
      </c>
      <c r="BF19" s="121" t="s">
        <v>445</v>
      </c>
      <c r="BG19" s="121" t="s">
        <v>197</v>
      </c>
      <c r="BH19" s="121" t="s">
        <v>165</v>
      </c>
      <c r="BI19" s="121" t="s">
        <v>446</v>
      </c>
      <c r="BJ19" s="121" t="s">
        <v>292</v>
      </c>
      <c r="BK19" s="121" t="s">
        <v>447</v>
      </c>
      <c r="BL19" s="121"/>
      <c r="BM19" s="121"/>
      <c r="BN19" s="121"/>
      <c r="BO19" s="121" t="s">
        <v>177</v>
      </c>
      <c r="BP19" s="119">
        <v>1087</v>
      </c>
      <c r="BQ19" s="121" t="s">
        <v>166</v>
      </c>
      <c r="BR19" s="121" t="s">
        <v>179</v>
      </c>
      <c r="BS19" s="121" t="s">
        <v>253</v>
      </c>
      <c r="BT19" s="121" t="s">
        <v>231</v>
      </c>
      <c r="BU19" s="121" t="s">
        <v>331</v>
      </c>
      <c r="BV19" s="121" t="s">
        <v>448</v>
      </c>
      <c r="BW19" s="121" t="s">
        <v>449</v>
      </c>
      <c r="BX19" s="121" t="s">
        <v>450</v>
      </c>
      <c r="BY19" s="121"/>
      <c r="BZ19" s="121"/>
      <c r="CA19" s="121"/>
      <c r="CB19" s="121" t="s">
        <v>295</v>
      </c>
      <c r="CC19" s="119">
        <v>2171</v>
      </c>
      <c r="CE19" s="121" t="s">
        <v>451</v>
      </c>
      <c r="CF19" s="119">
        <v>1085</v>
      </c>
      <c r="CH19" s="121" t="s">
        <v>452</v>
      </c>
      <c r="CI19" s="119">
        <v>1086</v>
      </c>
      <c r="CK19" s="121" t="s">
        <v>409</v>
      </c>
      <c r="CL19" s="119" t="s">
        <v>206</v>
      </c>
      <c r="CM19" s="119" t="s">
        <v>206</v>
      </c>
      <c r="CN19" s="119" t="s">
        <v>206</v>
      </c>
      <c r="CO19" s="119" t="s">
        <v>206</v>
      </c>
      <c r="CP19" s="119" t="s">
        <v>206</v>
      </c>
      <c r="CQ19" s="119" t="s">
        <v>206</v>
      </c>
      <c r="CR19" s="119" t="s">
        <v>206</v>
      </c>
      <c r="CS19" s="119" t="s">
        <v>206</v>
      </c>
      <c r="CT19" s="119" t="s">
        <v>206</v>
      </c>
    </row>
    <row r="20" spans="2:98" ht="12.75">
      <c r="B20" s="119" t="s">
        <v>64</v>
      </c>
      <c r="C20" s="119">
        <v>4141</v>
      </c>
      <c r="D20" s="121" t="s">
        <v>162</v>
      </c>
      <c r="E20" s="121" t="s">
        <v>196</v>
      </c>
      <c r="F20" s="121" t="s">
        <v>253</v>
      </c>
      <c r="G20" s="121" t="s">
        <v>179</v>
      </c>
      <c r="H20" s="121" t="s">
        <v>271</v>
      </c>
      <c r="I20" s="121" t="s">
        <v>358</v>
      </c>
      <c r="J20" s="121" t="s">
        <v>453</v>
      </c>
      <c r="K20" s="121" t="s">
        <v>397</v>
      </c>
      <c r="L20" s="121"/>
      <c r="M20" s="121"/>
      <c r="N20" s="121"/>
      <c r="O20" s="121" t="s">
        <v>454</v>
      </c>
      <c r="P20" s="119">
        <v>2145</v>
      </c>
      <c r="Q20" s="121" t="s">
        <v>198</v>
      </c>
      <c r="R20" s="121" t="s">
        <v>196</v>
      </c>
      <c r="S20" s="121" t="s">
        <v>190</v>
      </c>
      <c r="T20" s="121" t="s">
        <v>266</v>
      </c>
      <c r="U20" s="121" t="s">
        <v>179</v>
      </c>
      <c r="V20" s="121" t="s">
        <v>286</v>
      </c>
      <c r="W20" s="121" t="s">
        <v>455</v>
      </c>
      <c r="X20" s="121" t="s">
        <v>359</v>
      </c>
      <c r="Y20" s="121"/>
      <c r="Z20" s="121"/>
      <c r="AA20" s="121"/>
      <c r="AB20" s="121" t="s">
        <v>390</v>
      </c>
      <c r="AC20" s="119">
        <v>1996</v>
      </c>
      <c r="AD20" s="121" t="s">
        <v>166</v>
      </c>
      <c r="AE20" s="121" t="s">
        <v>196</v>
      </c>
      <c r="AF20" s="121" t="s">
        <v>340</v>
      </c>
      <c r="AG20" s="121" t="s">
        <v>271</v>
      </c>
      <c r="AH20" s="121" t="s">
        <v>271</v>
      </c>
      <c r="AI20" s="121" t="s">
        <v>456</v>
      </c>
      <c r="AJ20" s="121" t="s">
        <v>457</v>
      </c>
      <c r="AK20" s="121" t="s">
        <v>458</v>
      </c>
      <c r="AL20" s="121"/>
      <c r="AM20" s="121"/>
      <c r="AN20" s="121"/>
      <c r="AO20" s="121" t="s">
        <v>459</v>
      </c>
      <c r="AP20" s="119">
        <v>4144</v>
      </c>
      <c r="AQ20" s="121" t="s">
        <v>266</v>
      </c>
      <c r="AR20" s="121" t="s">
        <v>247</v>
      </c>
      <c r="AS20" s="121" t="s">
        <v>253</v>
      </c>
      <c r="AT20" s="121" t="s">
        <v>198</v>
      </c>
      <c r="AU20" s="121" t="s">
        <v>266</v>
      </c>
      <c r="AV20" s="121" t="s">
        <v>460</v>
      </c>
      <c r="AW20" s="121" t="s">
        <v>461</v>
      </c>
      <c r="AX20" s="121" t="s">
        <v>462</v>
      </c>
      <c r="AY20" s="121"/>
      <c r="AZ20" s="121"/>
      <c r="BA20" s="121"/>
      <c r="BB20" s="121" t="s">
        <v>463</v>
      </c>
      <c r="BC20" s="119">
        <v>2146</v>
      </c>
      <c r="BD20" s="121" t="s">
        <v>179</v>
      </c>
      <c r="BE20" s="121" t="s">
        <v>247</v>
      </c>
      <c r="BF20" s="121" t="s">
        <v>207</v>
      </c>
      <c r="BG20" s="121" t="s">
        <v>198</v>
      </c>
      <c r="BH20" s="121" t="s">
        <v>266</v>
      </c>
      <c r="BI20" s="121" t="s">
        <v>208</v>
      </c>
      <c r="BJ20" s="121" t="s">
        <v>464</v>
      </c>
      <c r="BK20" s="121" t="s">
        <v>465</v>
      </c>
      <c r="BL20" s="121"/>
      <c r="BM20" s="121"/>
      <c r="BN20" s="121"/>
      <c r="BO20" s="121" t="s">
        <v>466</v>
      </c>
      <c r="BP20" s="119">
        <v>1998</v>
      </c>
      <c r="BQ20" s="121" t="s">
        <v>166</v>
      </c>
      <c r="BR20" s="121" t="s">
        <v>247</v>
      </c>
      <c r="BS20" s="121" t="s">
        <v>248</v>
      </c>
      <c r="BT20" s="121" t="s">
        <v>198</v>
      </c>
      <c r="BU20" s="121" t="s">
        <v>166</v>
      </c>
      <c r="BV20" s="121" t="s">
        <v>436</v>
      </c>
      <c r="BW20" s="121" t="s">
        <v>283</v>
      </c>
      <c r="BX20" s="121" t="s">
        <v>311</v>
      </c>
      <c r="BY20" s="121"/>
      <c r="BZ20" s="121"/>
      <c r="CA20" s="121"/>
      <c r="CB20" s="121" t="s">
        <v>463</v>
      </c>
      <c r="CC20" s="119">
        <v>4139</v>
      </c>
      <c r="CE20" s="121" t="s">
        <v>262</v>
      </c>
      <c r="CF20" s="119">
        <v>2143</v>
      </c>
      <c r="CH20" s="121" t="s">
        <v>381</v>
      </c>
      <c r="CI20" s="119">
        <v>1996</v>
      </c>
      <c r="CK20" s="121" t="s">
        <v>467</v>
      </c>
      <c r="CL20" s="119" t="s">
        <v>206</v>
      </c>
      <c r="CM20" s="119" t="s">
        <v>206</v>
      </c>
      <c r="CN20" s="119" t="s">
        <v>206</v>
      </c>
      <c r="CO20" s="119" t="s">
        <v>206</v>
      </c>
      <c r="CP20" s="119" t="s">
        <v>206</v>
      </c>
      <c r="CQ20" s="119" t="s">
        <v>206</v>
      </c>
      <c r="CR20" s="119" t="s">
        <v>206</v>
      </c>
      <c r="CS20" s="119" t="s">
        <v>206</v>
      </c>
      <c r="CT20" s="119" t="s">
        <v>206</v>
      </c>
    </row>
    <row r="21" spans="2:98" ht="12.75">
      <c r="B21" s="119" t="s">
        <v>108</v>
      </c>
      <c r="C21" s="119">
        <v>7254</v>
      </c>
      <c r="D21" s="121" t="s">
        <v>162</v>
      </c>
      <c r="E21" s="121" t="s">
        <v>163</v>
      </c>
      <c r="F21" s="121" t="s">
        <v>305</v>
      </c>
      <c r="G21" s="121" t="s">
        <v>198</v>
      </c>
      <c r="H21" s="121" t="s">
        <v>179</v>
      </c>
      <c r="I21" s="121" t="s">
        <v>433</v>
      </c>
      <c r="J21" s="121" t="s">
        <v>233</v>
      </c>
      <c r="K21" s="121" t="s">
        <v>468</v>
      </c>
      <c r="L21" s="121"/>
      <c r="M21" s="121"/>
      <c r="N21" s="121"/>
      <c r="O21" s="121" t="s">
        <v>469</v>
      </c>
      <c r="P21" s="119">
        <v>3704</v>
      </c>
      <c r="Q21" s="121" t="s">
        <v>198</v>
      </c>
      <c r="R21" s="121" t="s">
        <v>271</v>
      </c>
      <c r="S21" s="121" t="s">
        <v>470</v>
      </c>
      <c r="T21" s="121" t="s">
        <v>281</v>
      </c>
      <c r="U21" s="121" t="s">
        <v>166</v>
      </c>
      <c r="V21" s="121" t="s">
        <v>471</v>
      </c>
      <c r="W21" s="121" t="s">
        <v>175</v>
      </c>
      <c r="X21" s="121" t="s">
        <v>355</v>
      </c>
      <c r="Y21" s="121"/>
      <c r="Z21" s="121"/>
      <c r="AA21" s="121"/>
      <c r="AB21" s="121" t="s">
        <v>472</v>
      </c>
      <c r="AC21" s="119">
        <v>3550</v>
      </c>
      <c r="AD21" s="121" t="s">
        <v>266</v>
      </c>
      <c r="AE21" s="121" t="s">
        <v>196</v>
      </c>
      <c r="AF21" s="121" t="s">
        <v>276</v>
      </c>
      <c r="AG21" s="121" t="s">
        <v>162</v>
      </c>
      <c r="AH21" s="121" t="s">
        <v>271</v>
      </c>
      <c r="AI21" s="121" t="s">
        <v>395</v>
      </c>
      <c r="AJ21" s="121" t="s">
        <v>187</v>
      </c>
      <c r="AK21" s="121" t="s">
        <v>473</v>
      </c>
      <c r="AL21" s="121"/>
      <c r="AM21" s="121"/>
      <c r="AN21" s="121"/>
      <c r="AO21" s="121" t="s">
        <v>474</v>
      </c>
      <c r="AP21" s="119">
        <v>7252</v>
      </c>
      <c r="AQ21" s="121" t="s">
        <v>166</v>
      </c>
      <c r="AR21" s="121" t="s">
        <v>163</v>
      </c>
      <c r="AS21" s="121" t="s">
        <v>222</v>
      </c>
      <c r="AT21" s="121" t="s">
        <v>185</v>
      </c>
      <c r="AU21" s="121" t="s">
        <v>162</v>
      </c>
      <c r="AV21" s="121" t="s">
        <v>475</v>
      </c>
      <c r="AW21" s="121" t="s">
        <v>476</v>
      </c>
      <c r="AX21" s="121" t="s">
        <v>477</v>
      </c>
      <c r="AY21" s="121"/>
      <c r="AZ21" s="121"/>
      <c r="BA21" s="121"/>
      <c r="BB21" s="121" t="s">
        <v>472</v>
      </c>
      <c r="BC21" s="119">
        <v>3702</v>
      </c>
      <c r="BD21" s="121" t="s">
        <v>162</v>
      </c>
      <c r="BE21" s="121" t="s">
        <v>163</v>
      </c>
      <c r="BF21" s="121" t="s">
        <v>190</v>
      </c>
      <c r="BG21" s="121" t="s">
        <v>191</v>
      </c>
      <c r="BH21" s="121" t="s">
        <v>162</v>
      </c>
      <c r="BI21" s="121" t="s">
        <v>478</v>
      </c>
      <c r="BJ21" s="121" t="s">
        <v>479</v>
      </c>
      <c r="BK21" s="121" t="s">
        <v>480</v>
      </c>
      <c r="BL21" s="121"/>
      <c r="BM21" s="121"/>
      <c r="BN21" s="121"/>
      <c r="BO21" s="121" t="s">
        <v>481</v>
      </c>
      <c r="BP21" s="119">
        <v>3550</v>
      </c>
      <c r="BQ21" s="121" t="s">
        <v>266</v>
      </c>
      <c r="BR21" s="121" t="s">
        <v>196</v>
      </c>
      <c r="BS21" s="121" t="s">
        <v>217</v>
      </c>
      <c r="BT21" s="121" t="s">
        <v>231</v>
      </c>
      <c r="BU21" s="121" t="s">
        <v>171</v>
      </c>
      <c r="BV21" s="121" t="s">
        <v>482</v>
      </c>
      <c r="BW21" s="121" t="s">
        <v>483</v>
      </c>
      <c r="BX21" s="121" t="s">
        <v>484</v>
      </c>
      <c r="BY21" s="121"/>
      <c r="BZ21" s="121"/>
      <c r="CA21" s="121"/>
      <c r="CB21" s="121" t="s">
        <v>189</v>
      </c>
      <c r="CC21" s="119">
        <v>7244</v>
      </c>
      <c r="CE21" s="121" t="s">
        <v>485</v>
      </c>
      <c r="CF21" s="119">
        <v>3700</v>
      </c>
      <c r="CH21" s="121" t="s">
        <v>486</v>
      </c>
      <c r="CI21" s="119">
        <v>3544</v>
      </c>
      <c r="CK21" s="121" t="s">
        <v>265</v>
      </c>
      <c r="CL21" s="119" t="s">
        <v>206</v>
      </c>
      <c r="CM21" s="119" t="s">
        <v>206</v>
      </c>
      <c r="CN21" s="119" t="s">
        <v>206</v>
      </c>
      <c r="CO21" s="119" t="s">
        <v>206</v>
      </c>
      <c r="CP21" s="119" t="s">
        <v>206</v>
      </c>
      <c r="CQ21" s="119" t="s">
        <v>206</v>
      </c>
      <c r="CR21" s="119" t="s">
        <v>206</v>
      </c>
      <c r="CS21" s="119" t="s">
        <v>206</v>
      </c>
      <c r="CT21" s="119" t="s">
        <v>206</v>
      </c>
    </row>
    <row r="22" spans="2:98" ht="12.75">
      <c r="B22" s="119" t="s">
        <v>17</v>
      </c>
      <c r="C22" s="119">
        <v>45725</v>
      </c>
      <c r="D22" s="121" t="s">
        <v>271</v>
      </c>
      <c r="E22" s="121" t="s">
        <v>271</v>
      </c>
      <c r="F22" s="121" t="s">
        <v>354</v>
      </c>
      <c r="G22" s="121" t="s">
        <v>198</v>
      </c>
      <c r="H22" s="121" t="s">
        <v>166</v>
      </c>
      <c r="I22" s="121" t="s">
        <v>192</v>
      </c>
      <c r="J22" s="121" t="s">
        <v>487</v>
      </c>
      <c r="K22" s="121" t="s">
        <v>488</v>
      </c>
      <c r="L22" s="121"/>
      <c r="M22" s="121"/>
      <c r="N22" s="121"/>
      <c r="O22" s="121" t="s">
        <v>226</v>
      </c>
      <c r="P22" s="119">
        <v>23339</v>
      </c>
      <c r="Q22" s="121" t="s">
        <v>271</v>
      </c>
      <c r="R22" s="121" t="s">
        <v>271</v>
      </c>
      <c r="S22" s="121" t="s">
        <v>489</v>
      </c>
      <c r="T22" s="121" t="s">
        <v>331</v>
      </c>
      <c r="U22" s="121" t="s">
        <v>171</v>
      </c>
      <c r="V22" s="121" t="s">
        <v>490</v>
      </c>
      <c r="W22" s="121" t="s">
        <v>491</v>
      </c>
      <c r="X22" s="121" t="s">
        <v>492</v>
      </c>
      <c r="Y22" s="121"/>
      <c r="Z22" s="121"/>
      <c r="AA22" s="121"/>
      <c r="AB22" s="121" t="s">
        <v>493</v>
      </c>
      <c r="AC22" s="119">
        <v>22386</v>
      </c>
      <c r="AD22" s="121" t="s">
        <v>163</v>
      </c>
      <c r="AE22" s="121" t="s">
        <v>163</v>
      </c>
      <c r="AF22" s="121" t="s">
        <v>257</v>
      </c>
      <c r="AG22" s="121" t="s">
        <v>166</v>
      </c>
      <c r="AH22" s="121" t="s">
        <v>266</v>
      </c>
      <c r="AI22" s="121" t="s">
        <v>494</v>
      </c>
      <c r="AJ22" s="121" t="s">
        <v>175</v>
      </c>
      <c r="AK22" s="121" t="s">
        <v>241</v>
      </c>
      <c r="AL22" s="121"/>
      <c r="AM22" s="121"/>
      <c r="AN22" s="121"/>
      <c r="AO22" s="121" t="s">
        <v>495</v>
      </c>
      <c r="AP22" s="119">
        <v>45696</v>
      </c>
      <c r="AQ22" s="121" t="s">
        <v>163</v>
      </c>
      <c r="AR22" s="121" t="s">
        <v>163</v>
      </c>
      <c r="AS22" s="121" t="s">
        <v>496</v>
      </c>
      <c r="AT22" s="121" t="s">
        <v>231</v>
      </c>
      <c r="AU22" s="121" t="s">
        <v>198</v>
      </c>
      <c r="AV22" s="121" t="s">
        <v>199</v>
      </c>
      <c r="AW22" s="121" t="s">
        <v>382</v>
      </c>
      <c r="AX22" s="121" t="s">
        <v>497</v>
      </c>
      <c r="AY22" s="121"/>
      <c r="AZ22" s="121"/>
      <c r="BA22" s="121"/>
      <c r="BB22" s="121" t="s">
        <v>498</v>
      </c>
      <c r="BC22" s="119">
        <v>23332</v>
      </c>
      <c r="BD22" s="121" t="s">
        <v>163</v>
      </c>
      <c r="BE22" s="121" t="s">
        <v>163</v>
      </c>
      <c r="BF22" s="121" t="s">
        <v>300</v>
      </c>
      <c r="BG22" s="121" t="s">
        <v>185</v>
      </c>
      <c r="BH22" s="121" t="s">
        <v>171</v>
      </c>
      <c r="BI22" s="121" t="s">
        <v>213</v>
      </c>
      <c r="BJ22" s="121" t="s">
        <v>476</v>
      </c>
      <c r="BK22" s="121" t="s">
        <v>468</v>
      </c>
      <c r="BL22" s="121"/>
      <c r="BM22" s="121"/>
      <c r="BN22" s="121"/>
      <c r="BO22" s="121" t="s">
        <v>499</v>
      </c>
      <c r="BP22" s="119">
        <v>22364</v>
      </c>
      <c r="BQ22" s="121" t="s">
        <v>163</v>
      </c>
      <c r="BR22" s="121" t="s">
        <v>163</v>
      </c>
      <c r="BS22" s="121" t="s">
        <v>257</v>
      </c>
      <c r="BT22" s="121" t="s">
        <v>290</v>
      </c>
      <c r="BU22" s="121" t="s">
        <v>165</v>
      </c>
      <c r="BV22" s="121" t="s">
        <v>353</v>
      </c>
      <c r="BW22" s="121" t="s">
        <v>250</v>
      </c>
      <c r="BX22" s="121" t="s">
        <v>355</v>
      </c>
      <c r="BY22" s="121"/>
      <c r="BZ22" s="121"/>
      <c r="CA22" s="121"/>
      <c r="CB22" s="121" t="s">
        <v>500</v>
      </c>
      <c r="CC22" s="119">
        <v>45661</v>
      </c>
      <c r="CE22" s="121" t="s">
        <v>501</v>
      </c>
      <c r="CF22" s="119">
        <v>23313</v>
      </c>
      <c r="CH22" s="121" t="s">
        <v>502</v>
      </c>
      <c r="CI22" s="119">
        <v>22348</v>
      </c>
      <c r="CK22" s="121" t="s">
        <v>503</v>
      </c>
      <c r="CL22" s="119" t="s">
        <v>206</v>
      </c>
      <c r="CM22" s="119" t="s">
        <v>206</v>
      </c>
      <c r="CN22" s="119" t="s">
        <v>206</v>
      </c>
      <c r="CO22" s="119" t="s">
        <v>206</v>
      </c>
      <c r="CP22" s="119" t="s">
        <v>206</v>
      </c>
      <c r="CQ22" s="119" t="s">
        <v>206</v>
      </c>
      <c r="CR22" s="119" t="s">
        <v>206</v>
      </c>
      <c r="CS22" s="119" t="s">
        <v>206</v>
      </c>
      <c r="CT22" s="119" t="s">
        <v>206</v>
      </c>
    </row>
    <row r="23" spans="2:98" ht="12.75">
      <c r="B23" s="119" t="s">
        <v>65</v>
      </c>
      <c r="C23" s="119">
        <v>13447</v>
      </c>
      <c r="D23" s="121" t="s">
        <v>163</v>
      </c>
      <c r="E23" s="121" t="s">
        <v>196</v>
      </c>
      <c r="F23" s="121" t="s">
        <v>178</v>
      </c>
      <c r="G23" s="121" t="s">
        <v>166</v>
      </c>
      <c r="H23" s="121" t="s">
        <v>271</v>
      </c>
      <c r="I23" s="121" t="s">
        <v>504</v>
      </c>
      <c r="J23" s="121" t="s">
        <v>505</v>
      </c>
      <c r="K23" s="121" t="s">
        <v>506</v>
      </c>
      <c r="L23" s="121"/>
      <c r="M23" s="121"/>
      <c r="N23" s="121"/>
      <c r="O23" s="121" t="s">
        <v>454</v>
      </c>
      <c r="P23" s="119">
        <v>6881</v>
      </c>
      <c r="Q23" s="121" t="s">
        <v>163</v>
      </c>
      <c r="R23" s="121" t="s">
        <v>196</v>
      </c>
      <c r="S23" s="121" t="s">
        <v>184</v>
      </c>
      <c r="T23" s="121" t="s">
        <v>171</v>
      </c>
      <c r="U23" s="121" t="s">
        <v>179</v>
      </c>
      <c r="V23" s="121" t="s">
        <v>208</v>
      </c>
      <c r="W23" s="121" t="s">
        <v>507</v>
      </c>
      <c r="X23" s="121" t="s">
        <v>316</v>
      </c>
      <c r="Y23" s="121"/>
      <c r="Z23" s="121"/>
      <c r="AA23" s="121"/>
      <c r="AB23" s="121" t="s">
        <v>508</v>
      </c>
      <c r="AC23" s="119">
        <v>6566</v>
      </c>
      <c r="AD23" s="121" t="s">
        <v>196</v>
      </c>
      <c r="AE23" s="121" t="s">
        <v>196</v>
      </c>
      <c r="AF23" s="121" t="s">
        <v>290</v>
      </c>
      <c r="AG23" s="121" t="s">
        <v>179</v>
      </c>
      <c r="AH23" s="121" t="s">
        <v>163</v>
      </c>
      <c r="AI23" s="121" t="s">
        <v>509</v>
      </c>
      <c r="AJ23" s="121" t="s">
        <v>233</v>
      </c>
      <c r="AK23" s="121" t="s">
        <v>510</v>
      </c>
      <c r="AL23" s="121"/>
      <c r="AM23" s="121"/>
      <c r="AN23" s="121"/>
      <c r="AO23" s="121" t="s">
        <v>511</v>
      </c>
      <c r="AP23" s="119">
        <v>13446</v>
      </c>
      <c r="AQ23" s="121" t="s">
        <v>163</v>
      </c>
      <c r="AR23" s="121" t="s">
        <v>196</v>
      </c>
      <c r="AS23" s="121" t="s">
        <v>248</v>
      </c>
      <c r="AT23" s="121" t="s">
        <v>198</v>
      </c>
      <c r="AU23" s="121" t="s">
        <v>266</v>
      </c>
      <c r="AV23" s="121" t="s">
        <v>282</v>
      </c>
      <c r="AW23" s="121" t="s">
        <v>512</v>
      </c>
      <c r="AX23" s="121" t="s">
        <v>464</v>
      </c>
      <c r="AY23" s="121"/>
      <c r="AZ23" s="121"/>
      <c r="BA23" s="121"/>
      <c r="BB23" s="121" t="s">
        <v>513</v>
      </c>
      <c r="BC23" s="119">
        <v>6881</v>
      </c>
      <c r="BD23" s="121" t="s">
        <v>196</v>
      </c>
      <c r="BE23" s="121" t="s">
        <v>196</v>
      </c>
      <c r="BF23" s="121" t="s">
        <v>426</v>
      </c>
      <c r="BG23" s="121" t="s">
        <v>198</v>
      </c>
      <c r="BH23" s="121" t="s">
        <v>266</v>
      </c>
      <c r="BI23" s="121" t="s">
        <v>514</v>
      </c>
      <c r="BJ23" s="121" t="s">
        <v>515</v>
      </c>
      <c r="BK23" s="121" t="s">
        <v>278</v>
      </c>
      <c r="BL23" s="121"/>
      <c r="BM23" s="121"/>
      <c r="BN23" s="121"/>
      <c r="BO23" s="121" t="s">
        <v>516</v>
      </c>
      <c r="BP23" s="119">
        <v>6565</v>
      </c>
      <c r="BQ23" s="121" t="s">
        <v>163</v>
      </c>
      <c r="BR23" s="121" t="s">
        <v>247</v>
      </c>
      <c r="BS23" s="121" t="s">
        <v>290</v>
      </c>
      <c r="BT23" s="121" t="s">
        <v>171</v>
      </c>
      <c r="BU23" s="121" t="s">
        <v>266</v>
      </c>
      <c r="BV23" s="121" t="s">
        <v>517</v>
      </c>
      <c r="BW23" s="121" t="s">
        <v>518</v>
      </c>
      <c r="BX23" s="121" t="s">
        <v>519</v>
      </c>
      <c r="BY23" s="121"/>
      <c r="BZ23" s="121"/>
      <c r="CA23" s="121"/>
      <c r="CB23" s="121" t="s">
        <v>289</v>
      </c>
      <c r="CC23" s="119">
        <v>13440</v>
      </c>
      <c r="CE23" s="121" t="s">
        <v>520</v>
      </c>
      <c r="CF23" s="119">
        <v>6879</v>
      </c>
      <c r="CH23" s="121" t="s">
        <v>189</v>
      </c>
      <c r="CI23" s="119">
        <v>6561</v>
      </c>
      <c r="CK23" s="121" t="s">
        <v>435</v>
      </c>
      <c r="CL23" s="119" t="s">
        <v>206</v>
      </c>
      <c r="CM23" s="119" t="s">
        <v>206</v>
      </c>
      <c r="CN23" s="119" t="s">
        <v>206</v>
      </c>
      <c r="CO23" s="119" t="s">
        <v>206</v>
      </c>
      <c r="CP23" s="119" t="s">
        <v>206</v>
      </c>
      <c r="CQ23" s="119" t="s">
        <v>206</v>
      </c>
      <c r="CR23" s="119" t="s">
        <v>206</v>
      </c>
      <c r="CS23" s="119" t="s">
        <v>206</v>
      </c>
      <c r="CT23" s="119" t="s">
        <v>206</v>
      </c>
    </row>
    <row r="24" spans="2:98" ht="12.75">
      <c r="B24" s="119" t="s">
        <v>66</v>
      </c>
      <c r="C24" s="119">
        <v>18349</v>
      </c>
      <c r="D24" s="121" t="s">
        <v>271</v>
      </c>
      <c r="E24" s="121" t="s">
        <v>163</v>
      </c>
      <c r="F24" s="121" t="s">
        <v>349</v>
      </c>
      <c r="G24" s="121" t="s">
        <v>281</v>
      </c>
      <c r="H24" s="121" t="s">
        <v>198</v>
      </c>
      <c r="I24" s="121" t="s">
        <v>521</v>
      </c>
      <c r="J24" s="121" t="s">
        <v>522</v>
      </c>
      <c r="K24" s="121" t="s">
        <v>313</v>
      </c>
      <c r="L24" s="121"/>
      <c r="M24" s="121"/>
      <c r="N24" s="121"/>
      <c r="O24" s="121" t="s">
        <v>523</v>
      </c>
      <c r="P24" s="119">
        <v>9398</v>
      </c>
      <c r="Q24" s="121" t="s">
        <v>179</v>
      </c>
      <c r="R24" s="121" t="s">
        <v>163</v>
      </c>
      <c r="S24" s="121" t="s">
        <v>343</v>
      </c>
      <c r="T24" s="121" t="s">
        <v>191</v>
      </c>
      <c r="U24" s="121" t="s">
        <v>281</v>
      </c>
      <c r="V24" s="121" t="s">
        <v>524</v>
      </c>
      <c r="W24" s="121" t="s">
        <v>525</v>
      </c>
      <c r="X24" s="121" t="s">
        <v>344</v>
      </c>
      <c r="Y24" s="121"/>
      <c r="Z24" s="121"/>
      <c r="AA24" s="121"/>
      <c r="AB24" s="121" t="s">
        <v>526</v>
      </c>
      <c r="AC24" s="119">
        <v>8951</v>
      </c>
      <c r="AD24" s="121" t="s">
        <v>271</v>
      </c>
      <c r="AE24" s="121" t="s">
        <v>196</v>
      </c>
      <c r="AF24" s="121" t="s">
        <v>317</v>
      </c>
      <c r="AG24" s="121" t="s">
        <v>171</v>
      </c>
      <c r="AH24" s="121" t="s">
        <v>166</v>
      </c>
      <c r="AI24" s="121" t="s">
        <v>527</v>
      </c>
      <c r="AJ24" s="121" t="s">
        <v>528</v>
      </c>
      <c r="AK24" s="121" t="s">
        <v>529</v>
      </c>
      <c r="AL24" s="121"/>
      <c r="AM24" s="121"/>
      <c r="AN24" s="121"/>
      <c r="AO24" s="121" t="s">
        <v>481</v>
      </c>
      <c r="AP24" s="119">
        <v>18322</v>
      </c>
      <c r="AQ24" s="121" t="s">
        <v>271</v>
      </c>
      <c r="AR24" s="121" t="s">
        <v>196</v>
      </c>
      <c r="AS24" s="121" t="s">
        <v>172</v>
      </c>
      <c r="AT24" s="121" t="s">
        <v>217</v>
      </c>
      <c r="AU24" s="121" t="s">
        <v>331</v>
      </c>
      <c r="AV24" s="121" t="s">
        <v>530</v>
      </c>
      <c r="AW24" s="121" t="s">
        <v>424</v>
      </c>
      <c r="AX24" s="121" t="s">
        <v>329</v>
      </c>
      <c r="AY24" s="121"/>
      <c r="AZ24" s="121"/>
      <c r="BA24" s="121"/>
      <c r="BB24" s="121" t="s">
        <v>531</v>
      </c>
      <c r="BC24" s="119">
        <v>9387</v>
      </c>
      <c r="BD24" s="121" t="s">
        <v>271</v>
      </c>
      <c r="BE24" s="121" t="s">
        <v>163</v>
      </c>
      <c r="BF24" s="121" t="s">
        <v>349</v>
      </c>
      <c r="BG24" s="121" t="s">
        <v>340</v>
      </c>
      <c r="BH24" s="121" t="s">
        <v>165</v>
      </c>
      <c r="BI24" s="121" t="s">
        <v>532</v>
      </c>
      <c r="BJ24" s="121" t="s">
        <v>533</v>
      </c>
      <c r="BK24" s="121" t="s">
        <v>534</v>
      </c>
      <c r="BL24" s="121"/>
      <c r="BM24" s="121"/>
      <c r="BN24" s="121"/>
      <c r="BO24" s="121" t="s">
        <v>535</v>
      </c>
      <c r="BP24" s="119">
        <v>8935</v>
      </c>
      <c r="BQ24" s="121" t="s">
        <v>163</v>
      </c>
      <c r="BR24" s="121" t="s">
        <v>196</v>
      </c>
      <c r="BS24" s="121" t="s">
        <v>243</v>
      </c>
      <c r="BT24" s="121" t="s">
        <v>267</v>
      </c>
      <c r="BU24" s="121" t="s">
        <v>191</v>
      </c>
      <c r="BV24" s="121" t="s">
        <v>536</v>
      </c>
      <c r="BW24" s="121" t="s">
        <v>233</v>
      </c>
      <c r="BX24" s="121" t="s">
        <v>532</v>
      </c>
      <c r="BY24" s="121"/>
      <c r="BZ24" s="121"/>
      <c r="CA24" s="121"/>
      <c r="CB24" s="121" t="s">
        <v>537</v>
      </c>
      <c r="CC24" s="119">
        <v>18309</v>
      </c>
      <c r="CE24" s="121" t="s">
        <v>538</v>
      </c>
      <c r="CF24" s="119">
        <v>9381</v>
      </c>
      <c r="CH24" s="121" t="s">
        <v>539</v>
      </c>
      <c r="CI24" s="119">
        <v>8928</v>
      </c>
      <c r="CK24" s="121" t="s">
        <v>386</v>
      </c>
      <c r="CL24" s="119" t="s">
        <v>206</v>
      </c>
      <c r="CM24" s="119" t="s">
        <v>206</v>
      </c>
      <c r="CN24" s="119" t="s">
        <v>206</v>
      </c>
      <c r="CO24" s="119" t="s">
        <v>206</v>
      </c>
      <c r="CP24" s="119" t="s">
        <v>206</v>
      </c>
      <c r="CQ24" s="119" t="s">
        <v>206</v>
      </c>
      <c r="CR24" s="119" t="s">
        <v>206</v>
      </c>
      <c r="CS24" s="119" t="s">
        <v>206</v>
      </c>
      <c r="CT24" s="119" t="s">
        <v>206</v>
      </c>
    </row>
    <row r="25" spans="2:98" ht="12.75">
      <c r="B25" s="119" t="s">
        <v>67</v>
      </c>
      <c r="C25" s="119">
        <v>7955</v>
      </c>
      <c r="D25" s="121" t="s">
        <v>179</v>
      </c>
      <c r="E25" s="121" t="s">
        <v>163</v>
      </c>
      <c r="F25" s="121" t="s">
        <v>470</v>
      </c>
      <c r="G25" s="121" t="s">
        <v>198</v>
      </c>
      <c r="H25" s="121" t="s">
        <v>162</v>
      </c>
      <c r="I25" s="121" t="s">
        <v>475</v>
      </c>
      <c r="J25" s="121" t="s">
        <v>540</v>
      </c>
      <c r="K25" s="121" t="s">
        <v>306</v>
      </c>
      <c r="L25" s="121"/>
      <c r="M25" s="121"/>
      <c r="N25" s="121"/>
      <c r="O25" s="121" t="s">
        <v>541</v>
      </c>
      <c r="P25" s="119">
        <v>4012</v>
      </c>
      <c r="Q25" s="121" t="s">
        <v>271</v>
      </c>
      <c r="R25" s="121" t="s">
        <v>271</v>
      </c>
      <c r="S25" s="121" t="s">
        <v>489</v>
      </c>
      <c r="T25" s="121" t="s">
        <v>173</v>
      </c>
      <c r="U25" s="121" t="s">
        <v>171</v>
      </c>
      <c r="V25" s="121" t="s">
        <v>542</v>
      </c>
      <c r="W25" s="121" t="s">
        <v>543</v>
      </c>
      <c r="X25" s="121" t="s">
        <v>319</v>
      </c>
      <c r="Y25" s="121"/>
      <c r="Z25" s="121"/>
      <c r="AA25" s="121"/>
      <c r="AB25" s="121" t="s">
        <v>544</v>
      </c>
      <c r="AC25" s="119">
        <v>3943</v>
      </c>
      <c r="AD25" s="121" t="s">
        <v>179</v>
      </c>
      <c r="AE25" s="121" t="s">
        <v>196</v>
      </c>
      <c r="AF25" s="121" t="s">
        <v>164</v>
      </c>
      <c r="AG25" s="121" t="s">
        <v>266</v>
      </c>
      <c r="AH25" s="121" t="s">
        <v>266</v>
      </c>
      <c r="AI25" s="121" t="s">
        <v>514</v>
      </c>
      <c r="AJ25" s="121" t="s">
        <v>545</v>
      </c>
      <c r="AK25" s="121" t="s">
        <v>366</v>
      </c>
      <c r="AL25" s="121"/>
      <c r="AM25" s="121"/>
      <c r="AN25" s="121"/>
      <c r="AO25" s="121" t="s">
        <v>546</v>
      </c>
      <c r="AP25" s="119">
        <v>7960</v>
      </c>
      <c r="AQ25" s="121" t="s">
        <v>271</v>
      </c>
      <c r="AR25" s="121" t="s">
        <v>163</v>
      </c>
      <c r="AS25" s="121" t="s">
        <v>300</v>
      </c>
      <c r="AT25" s="121" t="s">
        <v>290</v>
      </c>
      <c r="AU25" s="121" t="s">
        <v>171</v>
      </c>
      <c r="AV25" s="121" t="s">
        <v>353</v>
      </c>
      <c r="AW25" s="121" t="s">
        <v>547</v>
      </c>
      <c r="AX25" s="121" t="s">
        <v>245</v>
      </c>
      <c r="AY25" s="121"/>
      <c r="AZ25" s="121"/>
      <c r="BA25" s="121"/>
      <c r="BB25" s="121" t="s">
        <v>205</v>
      </c>
      <c r="BC25" s="119">
        <v>4019</v>
      </c>
      <c r="BD25" s="121" t="s">
        <v>163</v>
      </c>
      <c r="BE25" s="121" t="s">
        <v>271</v>
      </c>
      <c r="BF25" s="121" t="s">
        <v>354</v>
      </c>
      <c r="BG25" s="121" t="s">
        <v>231</v>
      </c>
      <c r="BH25" s="121" t="s">
        <v>162</v>
      </c>
      <c r="BI25" s="121" t="s">
        <v>548</v>
      </c>
      <c r="BJ25" s="121" t="s">
        <v>483</v>
      </c>
      <c r="BK25" s="121" t="s">
        <v>201</v>
      </c>
      <c r="BL25" s="121"/>
      <c r="BM25" s="121"/>
      <c r="BN25" s="121"/>
      <c r="BO25" s="121" t="s">
        <v>549</v>
      </c>
      <c r="BP25" s="119">
        <v>3941</v>
      </c>
      <c r="BQ25" s="121" t="s">
        <v>179</v>
      </c>
      <c r="BR25" s="121" t="s">
        <v>196</v>
      </c>
      <c r="BS25" s="121" t="s">
        <v>496</v>
      </c>
      <c r="BT25" s="121" t="s">
        <v>276</v>
      </c>
      <c r="BU25" s="121" t="s">
        <v>171</v>
      </c>
      <c r="BV25" s="121" t="s">
        <v>427</v>
      </c>
      <c r="BW25" s="121" t="s">
        <v>214</v>
      </c>
      <c r="BX25" s="121" t="s">
        <v>550</v>
      </c>
      <c r="BY25" s="121"/>
      <c r="BZ25" s="121"/>
      <c r="CA25" s="121"/>
      <c r="CB25" s="121" t="s">
        <v>236</v>
      </c>
      <c r="CC25" s="119">
        <v>7950</v>
      </c>
      <c r="CE25" s="121" t="s">
        <v>551</v>
      </c>
      <c r="CF25" s="119">
        <v>4011</v>
      </c>
      <c r="CH25" s="121" t="s">
        <v>552</v>
      </c>
      <c r="CI25" s="119">
        <v>3939</v>
      </c>
      <c r="CK25" s="121" t="s">
        <v>553</v>
      </c>
      <c r="CL25" s="119" t="s">
        <v>206</v>
      </c>
      <c r="CM25" s="119" t="s">
        <v>206</v>
      </c>
      <c r="CN25" s="119" t="s">
        <v>206</v>
      </c>
      <c r="CO25" s="119" t="s">
        <v>206</v>
      </c>
      <c r="CP25" s="119" t="s">
        <v>206</v>
      </c>
      <c r="CQ25" s="119" t="s">
        <v>206</v>
      </c>
      <c r="CR25" s="119" t="s">
        <v>206</v>
      </c>
      <c r="CS25" s="119" t="s">
        <v>206</v>
      </c>
      <c r="CT25" s="119" t="s">
        <v>206</v>
      </c>
    </row>
    <row r="26" spans="2:98" ht="12.75">
      <c r="B26" s="119" t="s">
        <v>109</v>
      </c>
      <c r="C26" s="119">
        <v>5974</v>
      </c>
      <c r="D26" s="121" t="s">
        <v>271</v>
      </c>
      <c r="E26" s="121" t="s">
        <v>281</v>
      </c>
      <c r="F26" s="121" t="s">
        <v>333</v>
      </c>
      <c r="G26" s="121" t="s">
        <v>171</v>
      </c>
      <c r="H26" s="121" t="s">
        <v>162</v>
      </c>
      <c r="I26" s="121" t="s">
        <v>554</v>
      </c>
      <c r="J26" s="121" t="s">
        <v>405</v>
      </c>
      <c r="K26" s="121" t="s">
        <v>555</v>
      </c>
      <c r="L26" s="121"/>
      <c r="M26" s="121"/>
      <c r="N26" s="121"/>
      <c r="O26" s="121" t="s">
        <v>499</v>
      </c>
      <c r="P26" s="119">
        <v>3048</v>
      </c>
      <c r="Q26" s="121" t="s">
        <v>179</v>
      </c>
      <c r="R26" s="121" t="s">
        <v>331</v>
      </c>
      <c r="S26" s="121" t="s">
        <v>556</v>
      </c>
      <c r="T26" s="121" t="s">
        <v>198</v>
      </c>
      <c r="U26" s="121" t="s">
        <v>165</v>
      </c>
      <c r="V26" s="121" t="s">
        <v>482</v>
      </c>
      <c r="W26" s="121" t="s">
        <v>547</v>
      </c>
      <c r="X26" s="121" t="s">
        <v>536</v>
      </c>
      <c r="Y26" s="121"/>
      <c r="Z26" s="121"/>
      <c r="AA26" s="121"/>
      <c r="AB26" s="121" t="s">
        <v>557</v>
      </c>
      <c r="AC26" s="119">
        <v>2926</v>
      </c>
      <c r="AD26" s="121" t="s">
        <v>196</v>
      </c>
      <c r="AE26" s="121" t="s">
        <v>198</v>
      </c>
      <c r="AF26" s="121" t="s">
        <v>354</v>
      </c>
      <c r="AG26" s="121" t="s">
        <v>166</v>
      </c>
      <c r="AH26" s="121" t="s">
        <v>179</v>
      </c>
      <c r="AI26" s="121" t="s">
        <v>558</v>
      </c>
      <c r="AJ26" s="121" t="s">
        <v>559</v>
      </c>
      <c r="AK26" s="121" t="s">
        <v>194</v>
      </c>
      <c r="AL26" s="121"/>
      <c r="AM26" s="121"/>
      <c r="AN26" s="121"/>
      <c r="AO26" s="121" t="s">
        <v>390</v>
      </c>
      <c r="AP26" s="119">
        <v>5968</v>
      </c>
      <c r="AQ26" s="121" t="s">
        <v>271</v>
      </c>
      <c r="AR26" s="121" t="s">
        <v>171</v>
      </c>
      <c r="AS26" s="121" t="s">
        <v>164</v>
      </c>
      <c r="AT26" s="121" t="s">
        <v>165</v>
      </c>
      <c r="AU26" s="121" t="s">
        <v>162</v>
      </c>
      <c r="AV26" s="121" t="s">
        <v>517</v>
      </c>
      <c r="AW26" s="121" t="s">
        <v>560</v>
      </c>
      <c r="AX26" s="121" t="s">
        <v>441</v>
      </c>
      <c r="AY26" s="121"/>
      <c r="AZ26" s="121"/>
      <c r="BA26" s="121"/>
      <c r="BB26" s="121" t="s">
        <v>467</v>
      </c>
      <c r="BC26" s="119">
        <v>3045</v>
      </c>
      <c r="BD26" s="121" t="s">
        <v>179</v>
      </c>
      <c r="BE26" s="121" t="s">
        <v>171</v>
      </c>
      <c r="BF26" s="121" t="s">
        <v>300</v>
      </c>
      <c r="BG26" s="121" t="s">
        <v>165</v>
      </c>
      <c r="BH26" s="121" t="s">
        <v>171</v>
      </c>
      <c r="BI26" s="121" t="s">
        <v>388</v>
      </c>
      <c r="BJ26" s="121" t="s">
        <v>561</v>
      </c>
      <c r="BK26" s="121" t="s">
        <v>562</v>
      </c>
      <c r="BL26" s="121"/>
      <c r="BM26" s="121"/>
      <c r="BN26" s="121"/>
      <c r="BO26" s="121" t="s">
        <v>170</v>
      </c>
      <c r="BP26" s="119">
        <v>2923</v>
      </c>
      <c r="BQ26" s="121" t="s">
        <v>163</v>
      </c>
      <c r="BR26" s="121" t="s">
        <v>171</v>
      </c>
      <c r="BS26" s="121" t="s">
        <v>239</v>
      </c>
      <c r="BT26" s="121" t="s">
        <v>281</v>
      </c>
      <c r="BU26" s="121" t="s">
        <v>166</v>
      </c>
      <c r="BV26" s="121" t="s">
        <v>563</v>
      </c>
      <c r="BW26" s="121" t="s">
        <v>564</v>
      </c>
      <c r="BX26" s="121" t="s">
        <v>565</v>
      </c>
      <c r="BY26" s="121"/>
      <c r="BZ26" s="121"/>
      <c r="CA26" s="121"/>
      <c r="CB26" s="121" t="s">
        <v>566</v>
      </c>
      <c r="CC26" s="119">
        <v>5962</v>
      </c>
      <c r="CE26" s="121" t="s">
        <v>486</v>
      </c>
      <c r="CF26" s="119">
        <v>3042</v>
      </c>
      <c r="CH26" s="121" t="s">
        <v>567</v>
      </c>
      <c r="CI26" s="119">
        <v>2920</v>
      </c>
      <c r="CK26" s="121" t="s">
        <v>568</v>
      </c>
      <c r="CL26" s="119" t="s">
        <v>206</v>
      </c>
      <c r="CM26" s="119" t="s">
        <v>206</v>
      </c>
      <c r="CN26" s="119" t="s">
        <v>206</v>
      </c>
      <c r="CO26" s="119" t="s">
        <v>206</v>
      </c>
      <c r="CP26" s="119" t="s">
        <v>206</v>
      </c>
      <c r="CQ26" s="119" t="s">
        <v>206</v>
      </c>
      <c r="CR26" s="119" t="s">
        <v>206</v>
      </c>
      <c r="CS26" s="119" t="s">
        <v>206</v>
      </c>
      <c r="CT26" s="119" t="s">
        <v>206</v>
      </c>
    </row>
    <row r="27" spans="2:98" ht="12.75">
      <c r="B27" s="119" t="s">
        <v>22</v>
      </c>
      <c r="C27" s="119">
        <v>26695</v>
      </c>
      <c r="D27" s="121" t="s">
        <v>179</v>
      </c>
      <c r="E27" s="121" t="s">
        <v>271</v>
      </c>
      <c r="F27" s="121" t="s">
        <v>212</v>
      </c>
      <c r="G27" s="121" t="s">
        <v>173</v>
      </c>
      <c r="H27" s="121" t="s">
        <v>198</v>
      </c>
      <c r="I27" s="121" t="s">
        <v>569</v>
      </c>
      <c r="J27" s="121" t="s">
        <v>570</v>
      </c>
      <c r="K27" s="121" t="s">
        <v>571</v>
      </c>
      <c r="L27" s="121"/>
      <c r="M27" s="121"/>
      <c r="N27" s="121"/>
      <c r="O27" s="121" t="s">
        <v>568</v>
      </c>
      <c r="P27" s="119">
        <v>13487</v>
      </c>
      <c r="Q27" s="121" t="s">
        <v>166</v>
      </c>
      <c r="R27" s="121" t="s">
        <v>179</v>
      </c>
      <c r="S27" s="121" t="s">
        <v>572</v>
      </c>
      <c r="T27" s="121" t="s">
        <v>290</v>
      </c>
      <c r="U27" s="121" t="s">
        <v>331</v>
      </c>
      <c r="V27" s="121" t="s">
        <v>524</v>
      </c>
      <c r="W27" s="121" t="s">
        <v>410</v>
      </c>
      <c r="X27" s="121" t="s">
        <v>392</v>
      </c>
      <c r="Y27" s="121"/>
      <c r="Z27" s="121"/>
      <c r="AA27" s="121"/>
      <c r="AB27" s="121" t="s">
        <v>573</v>
      </c>
      <c r="AC27" s="119">
        <v>13208</v>
      </c>
      <c r="AD27" s="121" t="s">
        <v>271</v>
      </c>
      <c r="AE27" s="121" t="s">
        <v>163</v>
      </c>
      <c r="AF27" s="121" t="s">
        <v>239</v>
      </c>
      <c r="AG27" s="121" t="s">
        <v>171</v>
      </c>
      <c r="AH27" s="121" t="s">
        <v>166</v>
      </c>
      <c r="AI27" s="121" t="s">
        <v>574</v>
      </c>
      <c r="AJ27" s="121" t="s">
        <v>575</v>
      </c>
      <c r="AK27" s="121" t="s">
        <v>576</v>
      </c>
      <c r="AL27" s="121"/>
      <c r="AM27" s="121"/>
      <c r="AN27" s="121"/>
      <c r="AO27" s="121" t="s">
        <v>296</v>
      </c>
      <c r="AP27" s="119">
        <v>26696</v>
      </c>
      <c r="AQ27" s="121" t="s">
        <v>179</v>
      </c>
      <c r="AR27" s="121" t="s">
        <v>271</v>
      </c>
      <c r="AS27" s="121" t="s">
        <v>300</v>
      </c>
      <c r="AT27" s="121" t="s">
        <v>178</v>
      </c>
      <c r="AU27" s="121" t="s">
        <v>331</v>
      </c>
      <c r="AV27" s="121" t="s">
        <v>371</v>
      </c>
      <c r="AW27" s="121" t="s">
        <v>577</v>
      </c>
      <c r="AX27" s="121" t="s">
        <v>578</v>
      </c>
      <c r="AY27" s="121"/>
      <c r="AZ27" s="121"/>
      <c r="BA27" s="121"/>
      <c r="BB27" s="121" t="s">
        <v>502</v>
      </c>
      <c r="BC27" s="119">
        <v>13486</v>
      </c>
      <c r="BD27" s="121" t="s">
        <v>266</v>
      </c>
      <c r="BE27" s="121" t="s">
        <v>179</v>
      </c>
      <c r="BF27" s="121" t="s">
        <v>413</v>
      </c>
      <c r="BG27" s="121" t="s">
        <v>178</v>
      </c>
      <c r="BH27" s="121" t="s">
        <v>331</v>
      </c>
      <c r="BI27" s="121" t="s">
        <v>579</v>
      </c>
      <c r="BJ27" s="121" t="s">
        <v>580</v>
      </c>
      <c r="BK27" s="121" t="s">
        <v>530</v>
      </c>
      <c r="BL27" s="121"/>
      <c r="BM27" s="121"/>
      <c r="BN27" s="121"/>
      <c r="BO27" s="121" t="s">
        <v>581</v>
      </c>
      <c r="BP27" s="119">
        <v>13210</v>
      </c>
      <c r="BQ27" s="121" t="s">
        <v>271</v>
      </c>
      <c r="BR27" s="121" t="s">
        <v>163</v>
      </c>
      <c r="BS27" s="121" t="s">
        <v>239</v>
      </c>
      <c r="BT27" s="121" t="s">
        <v>426</v>
      </c>
      <c r="BU27" s="121" t="s">
        <v>331</v>
      </c>
      <c r="BV27" s="121" t="s">
        <v>328</v>
      </c>
      <c r="BW27" s="121" t="s">
        <v>582</v>
      </c>
      <c r="BX27" s="121" t="s">
        <v>583</v>
      </c>
      <c r="BY27" s="121"/>
      <c r="BZ27" s="121"/>
      <c r="CA27" s="121"/>
      <c r="CB27" s="121" t="s">
        <v>526</v>
      </c>
      <c r="CC27" s="119">
        <v>26661</v>
      </c>
      <c r="CE27" s="121" t="s">
        <v>584</v>
      </c>
      <c r="CF27" s="119">
        <v>13472</v>
      </c>
      <c r="CH27" s="121" t="s">
        <v>585</v>
      </c>
      <c r="CI27" s="119">
        <v>13189</v>
      </c>
      <c r="CK27" s="121" t="s">
        <v>586</v>
      </c>
      <c r="CL27" s="119" t="s">
        <v>206</v>
      </c>
      <c r="CM27" s="119" t="s">
        <v>206</v>
      </c>
      <c r="CN27" s="119" t="s">
        <v>206</v>
      </c>
      <c r="CO27" s="119" t="s">
        <v>206</v>
      </c>
      <c r="CP27" s="119" t="s">
        <v>206</v>
      </c>
      <c r="CQ27" s="119" t="s">
        <v>206</v>
      </c>
      <c r="CR27" s="119" t="s">
        <v>206</v>
      </c>
      <c r="CS27" s="119" t="s">
        <v>206</v>
      </c>
      <c r="CT27" s="119" t="s">
        <v>206</v>
      </c>
    </row>
    <row r="28" spans="2:98" ht="12.75">
      <c r="B28" s="119" t="s">
        <v>68</v>
      </c>
      <c r="C28" s="119">
        <v>8613</v>
      </c>
      <c r="D28" s="121" t="s">
        <v>166</v>
      </c>
      <c r="E28" s="121" t="s">
        <v>247</v>
      </c>
      <c r="F28" s="121" t="s">
        <v>164</v>
      </c>
      <c r="G28" s="121" t="s">
        <v>331</v>
      </c>
      <c r="H28" s="121" t="s">
        <v>198</v>
      </c>
      <c r="I28" s="121" t="s">
        <v>309</v>
      </c>
      <c r="J28" s="121" t="s">
        <v>507</v>
      </c>
      <c r="K28" s="121" t="s">
        <v>427</v>
      </c>
      <c r="L28" s="121"/>
      <c r="M28" s="121"/>
      <c r="N28" s="121"/>
      <c r="O28" s="121" t="s">
        <v>587</v>
      </c>
      <c r="P28" s="119">
        <v>4397</v>
      </c>
      <c r="Q28" s="121" t="s">
        <v>171</v>
      </c>
      <c r="R28" s="121" t="s">
        <v>247</v>
      </c>
      <c r="S28" s="121" t="s">
        <v>349</v>
      </c>
      <c r="T28" s="121" t="s">
        <v>290</v>
      </c>
      <c r="U28" s="121" t="s">
        <v>173</v>
      </c>
      <c r="V28" s="121" t="s">
        <v>371</v>
      </c>
      <c r="W28" s="121" t="s">
        <v>522</v>
      </c>
      <c r="X28" s="121" t="s">
        <v>167</v>
      </c>
      <c r="Y28" s="121"/>
      <c r="Z28" s="121"/>
      <c r="AA28" s="121"/>
      <c r="AB28" s="121" t="s">
        <v>372</v>
      </c>
      <c r="AC28" s="119">
        <v>4216</v>
      </c>
      <c r="AD28" s="121" t="s">
        <v>179</v>
      </c>
      <c r="AE28" s="121" t="s">
        <v>247</v>
      </c>
      <c r="AF28" s="121" t="s">
        <v>340</v>
      </c>
      <c r="AG28" s="121" t="s">
        <v>166</v>
      </c>
      <c r="AH28" s="121" t="s">
        <v>266</v>
      </c>
      <c r="AI28" s="121" t="s">
        <v>374</v>
      </c>
      <c r="AJ28" s="121" t="s">
        <v>588</v>
      </c>
      <c r="AK28" s="121" t="s">
        <v>589</v>
      </c>
      <c r="AL28" s="121"/>
      <c r="AM28" s="121"/>
      <c r="AN28" s="121"/>
      <c r="AO28" s="121" t="s">
        <v>513</v>
      </c>
      <c r="AP28" s="119">
        <v>8612</v>
      </c>
      <c r="AQ28" s="121" t="s">
        <v>166</v>
      </c>
      <c r="AR28" s="121" t="s">
        <v>247</v>
      </c>
      <c r="AS28" s="121" t="s">
        <v>239</v>
      </c>
      <c r="AT28" s="121" t="s">
        <v>267</v>
      </c>
      <c r="AU28" s="121" t="s">
        <v>331</v>
      </c>
      <c r="AV28" s="121" t="s">
        <v>590</v>
      </c>
      <c r="AW28" s="121" t="s">
        <v>591</v>
      </c>
      <c r="AX28" s="121" t="s">
        <v>482</v>
      </c>
      <c r="AY28" s="121"/>
      <c r="AZ28" s="121"/>
      <c r="BA28" s="121"/>
      <c r="BB28" s="121" t="s">
        <v>592</v>
      </c>
      <c r="BC28" s="119">
        <v>4397</v>
      </c>
      <c r="BD28" s="121" t="s">
        <v>166</v>
      </c>
      <c r="BE28" s="121" t="s">
        <v>247</v>
      </c>
      <c r="BF28" s="121" t="s">
        <v>354</v>
      </c>
      <c r="BG28" s="121" t="s">
        <v>267</v>
      </c>
      <c r="BH28" s="121" t="s">
        <v>191</v>
      </c>
      <c r="BI28" s="121" t="s">
        <v>529</v>
      </c>
      <c r="BJ28" s="121" t="s">
        <v>593</v>
      </c>
      <c r="BK28" s="121" t="s">
        <v>490</v>
      </c>
      <c r="BL28" s="121"/>
      <c r="BM28" s="121"/>
      <c r="BN28" s="121"/>
      <c r="BO28" s="121" t="s">
        <v>594</v>
      </c>
      <c r="BP28" s="119">
        <v>4215</v>
      </c>
      <c r="BQ28" s="121" t="s">
        <v>266</v>
      </c>
      <c r="BR28" s="121" t="s">
        <v>247</v>
      </c>
      <c r="BS28" s="121" t="s">
        <v>217</v>
      </c>
      <c r="BT28" s="121" t="s">
        <v>342</v>
      </c>
      <c r="BU28" s="121" t="s">
        <v>281</v>
      </c>
      <c r="BV28" s="121" t="s">
        <v>595</v>
      </c>
      <c r="BW28" s="121" t="s">
        <v>596</v>
      </c>
      <c r="BX28" s="121" t="s">
        <v>319</v>
      </c>
      <c r="BY28" s="121"/>
      <c r="BZ28" s="121"/>
      <c r="CA28" s="121"/>
      <c r="CB28" s="121" t="s">
        <v>452</v>
      </c>
      <c r="CC28" s="119">
        <v>8602</v>
      </c>
      <c r="CE28" s="121" t="s">
        <v>597</v>
      </c>
      <c r="CF28" s="119">
        <v>4392</v>
      </c>
      <c r="CH28" s="121" t="s">
        <v>588</v>
      </c>
      <c r="CI28" s="119">
        <v>4210</v>
      </c>
      <c r="CK28" s="121" t="s">
        <v>598</v>
      </c>
      <c r="CL28" s="119" t="s">
        <v>206</v>
      </c>
      <c r="CM28" s="119" t="s">
        <v>206</v>
      </c>
      <c r="CN28" s="119" t="s">
        <v>206</v>
      </c>
      <c r="CO28" s="119" t="s">
        <v>206</v>
      </c>
      <c r="CP28" s="119" t="s">
        <v>206</v>
      </c>
      <c r="CQ28" s="119" t="s">
        <v>206</v>
      </c>
      <c r="CR28" s="119" t="s">
        <v>206</v>
      </c>
      <c r="CS28" s="119" t="s">
        <v>206</v>
      </c>
      <c r="CT28" s="119" t="s">
        <v>206</v>
      </c>
    </row>
    <row r="29" spans="2:98" ht="12.75">
      <c r="B29" s="119" t="s">
        <v>69</v>
      </c>
      <c r="C29" s="119">
        <v>15279</v>
      </c>
      <c r="D29" s="121" t="s">
        <v>271</v>
      </c>
      <c r="E29" s="121" t="s">
        <v>179</v>
      </c>
      <c r="F29" s="121" t="s">
        <v>349</v>
      </c>
      <c r="G29" s="121" t="s">
        <v>191</v>
      </c>
      <c r="H29" s="121" t="s">
        <v>198</v>
      </c>
      <c r="I29" s="121" t="s">
        <v>404</v>
      </c>
      <c r="J29" s="121" t="s">
        <v>175</v>
      </c>
      <c r="K29" s="121" t="s">
        <v>599</v>
      </c>
      <c r="L29" s="121"/>
      <c r="M29" s="121"/>
      <c r="N29" s="121"/>
      <c r="O29" s="121" t="s">
        <v>493</v>
      </c>
      <c r="P29" s="119">
        <v>7676</v>
      </c>
      <c r="Q29" s="121" t="s">
        <v>179</v>
      </c>
      <c r="R29" s="121" t="s">
        <v>266</v>
      </c>
      <c r="S29" s="121" t="s">
        <v>556</v>
      </c>
      <c r="T29" s="121" t="s">
        <v>290</v>
      </c>
      <c r="U29" s="121" t="s">
        <v>331</v>
      </c>
      <c r="V29" s="121" t="s">
        <v>600</v>
      </c>
      <c r="W29" s="121" t="s">
        <v>505</v>
      </c>
      <c r="X29" s="121" t="s">
        <v>482</v>
      </c>
      <c r="Y29" s="121"/>
      <c r="Z29" s="121"/>
      <c r="AA29" s="121"/>
      <c r="AB29" s="121" t="s">
        <v>601</v>
      </c>
      <c r="AC29" s="119">
        <v>7603</v>
      </c>
      <c r="AD29" s="121" t="s">
        <v>163</v>
      </c>
      <c r="AE29" s="121" t="s">
        <v>271</v>
      </c>
      <c r="AF29" s="121" t="s">
        <v>317</v>
      </c>
      <c r="AG29" s="121" t="s">
        <v>198</v>
      </c>
      <c r="AH29" s="121" t="s">
        <v>166</v>
      </c>
      <c r="AI29" s="121" t="s">
        <v>227</v>
      </c>
      <c r="AJ29" s="121" t="s">
        <v>214</v>
      </c>
      <c r="AK29" s="121" t="s">
        <v>602</v>
      </c>
      <c r="AL29" s="121"/>
      <c r="AM29" s="121"/>
      <c r="AN29" s="121"/>
      <c r="AO29" s="121" t="s">
        <v>230</v>
      </c>
      <c r="AP29" s="119">
        <v>15279</v>
      </c>
      <c r="AQ29" s="121" t="s">
        <v>271</v>
      </c>
      <c r="AR29" s="121" t="s">
        <v>179</v>
      </c>
      <c r="AS29" s="121" t="s">
        <v>391</v>
      </c>
      <c r="AT29" s="121" t="s">
        <v>426</v>
      </c>
      <c r="AU29" s="121" t="s">
        <v>331</v>
      </c>
      <c r="AV29" s="121" t="s">
        <v>599</v>
      </c>
      <c r="AW29" s="121" t="s">
        <v>405</v>
      </c>
      <c r="AX29" s="121" t="s">
        <v>318</v>
      </c>
      <c r="AY29" s="121"/>
      <c r="AZ29" s="121"/>
      <c r="BA29" s="121"/>
      <c r="BB29" s="121" t="s">
        <v>603</v>
      </c>
      <c r="BC29" s="119">
        <v>7677</v>
      </c>
      <c r="BD29" s="121" t="s">
        <v>179</v>
      </c>
      <c r="BE29" s="121" t="s">
        <v>266</v>
      </c>
      <c r="BF29" s="121" t="s">
        <v>349</v>
      </c>
      <c r="BG29" s="121" t="s">
        <v>178</v>
      </c>
      <c r="BH29" s="121" t="s">
        <v>281</v>
      </c>
      <c r="BI29" s="121" t="s">
        <v>571</v>
      </c>
      <c r="BJ29" s="121" t="s">
        <v>187</v>
      </c>
      <c r="BK29" s="121" t="s">
        <v>604</v>
      </c>
      <c r="BL29" s="121"/>
      <c r="BM29" s="121"/>
      <c r="BN29" s="121"/>
      <c r="BO29" s="121" t="s">
        <v>605</v>
      </c>
      <c r="BP29" s="119">
        <v>7602</v>
      </c>
      <c r="BQ29" s="121" t="s">
        <v>163</v>
      </c>
      <c r="BR29" s="121" t="s">
        <v>271</v>
      </c>
      <c r="BS29" s="121" t="s">
        <v>606</v>
      </c>
      <c r="BT29" s="121" t="s">
        <v>426</v>
      </c>
      <c r="BU29" s="121" t="s">
        <v>173</v>
      </c>
      <c r="BV29" s="121" t="s">
        <v>604</v>
      </c>
      <c r="BW29" s="121" t="s">
        <v>607</v>
      </c>
      <c r="BX29" s="121" t="s">
        <v>414</v>
      </c>
      <c r="BY29" s="121"/>
      <c r="BZ29" s="121"/>
      <c r="CA29" s="121"/>
      <c r="CB29" s="121" t="s">
        <v>603</v>
      </c>
      <c r="CC29" s="119">
        <v>15263</v>
      </c>
      <c r="CE29" s="121" t="s">
        <v>608</v>
      </c>
      <c r="CF29" s="119">
        <v>7669</v>
      </c>
      <c r="CH29" s="121" t="s">
        <v>609</v>
      </c>
      <c r="CI29" s="119">
        <v>7594</v>
      </c>
      <c r="CK29" s="121" t="s">
        <v>385</v>
      </c>
      <c r="CL29" s="119" t="s">
        <v>206</v>
      </c>
      <c r="CM29" s="119" t="s">
        <v>206</v>
      </c>
      <c r="CN29" s="119" t="s">
        <v>206</v>
      </c>
      <c r="CO29" s="119" t="s">
        <v>206</v>
      </c>
      <c r="CP29" s="119" t="s">
        <v>206</v>
      </c>
      <c r="CQ29" s="119" t="s">
        <v>206</v>
      </c>
      <c r="CR29" s="119" t="s">
        <v>206</v>
      </c>
      <c r="CS29" s="119" t="s">
        <v>206</v>
      </c>
      <c r="CT29" s="119" t="s">
        <v>206</v>
      </c>
    </row>
    <row r="30" spans="2:98" ht="12.75">
      <c r="B30" s="119" t="s">
        <v>110</v>
      </c>
      <c r="C30" s="119">
        <v>2803</v>
      </c>
      <c r="D30" s="121" t="s">
        <v>166</v>
      </c>
      <c r="E30" s="121" t="s">
        <v>162</v>
      </c>
      <c r="F30" s="121" t="s">
        <v>470</v>
      </c>
      <c r="G30" s="121" t="s">
        <v>231</v>
      </c>
      <c r="H30" s="121" t="s">
        <v>198</v>
      </c>
      <c r="I30" s="121" t="s">
        <v>490</v>
      </c>
      <c r="J30" s="121" t="s">
        <v>487</v>
      </c>
      <c r="K30" s="121" t="s">
        <v>610</v>
      </c>
      <c r="L30" s="121"/>
      <c r="M30" s="121"/>
      <c r="N30" s="121"/>
      <c r="O30" s="121" t="s">
        <v>429</v>
      </c>
      <c r="P30" s="119">
        <v>1414</v>
      </c>
      <c r="Q30" s="121" t="s">
        <v>165</v>
      </c>
      <c r="R30" s="121" t="s">
        <v>165</v>
      </c>
      <c r="S30" s="121" t="s">
        <v>456</v>
      </c>
      <c r="T30" s="121" t="s">
        <v>248</v>
      </c>
      <c r="U30" s="121" t="s">
        <v>173</v>
      </c>
      <c r="V30" s="121" t="s">
        <v>329</v>
      </c>
      <c r="W30" s="121" t="s">
        <v>487</v>
      </c>
      <c r="X30" s="121" t="s">
        <v>240</v>
      </c>
      <c r="Y30" s="121"/>
      <c r="Z30" s="121"/>
      <c r="AA30" s="121"/>
      <c r="AB30" s="121" t="s">
        <v>431</v>
      </c>
      <c r="AC30" s="119">
        <v>1389</v>
      </c>
      <c r="AD30" s="121" t="s">
        <v>271</v>
      </c>
      <c r="AE30" s="121" t="s">
        <v>179</v>
      </c>
      <c r="AF30" s="121" t="s">
        <v>342</v>
      </c>
      <c r="AG30" s="121" t="s">
        <v>165</v>
      </c>
      <c r="AH30" s="121" t="s">
        <v>166</v>
      </c>
      <c r="AI30" s="121" t="s">
        <v>611</v>
      </c>
      <c r="AJ30" s="121" t="s">
        <v>487</v>
      </c>
      <c r="AK30" s="121" t="s">
        <v>308</v>
      </c>
      <c r="AL30" s="121"/>
      <c r="AM30" s="121"/>
      <c r="AN30" s="121"/>
      <c r="AO30" s="121" t="s">
        <v>242</v>
      </c>
      <c r="AP30" s="119">
        <v>2805</v>
      </c>
      <c r="AQ30" s="121" t="s">
        <v>266</v>
      </c>
      <c r="AR30" s="121" t="s">
        <v>166</v>
      </c>
      <c r="AS30" s="121" t="s">
        <v>300</v>
      </c>
      <c r="AT30" s="121" t="s">
        <v>248</v>
      </c>
      <c r="AU30" s="121" t="s">
        <v>191</v>
      </c>
      <c r="AV30" s="121" t="s">
        <v>595</v>
      </c>
      <c r="AW30" s="121" t="s">
        <v>577</v>
      </c>
      <c r="AX30" s="121" t="s">
        <v>414</v>
      </c>
      <c r="AY30" s="121"/>
      <c r="AZ30" s="121"/>
      <c r="BA30" s="121"/>
      <c r="BB30" s="121" t="s">
        <v>612</v>
      </c>
      <c r="BC30" s="119">
        <v>1412</v>
      </c>
      <c r="BD30" s="121" t="s">
        <v>162</v>
      </c>
      <c r="BE30" s="121" t="s">
        <v>198</v>
      </c>
      <c r="BF30" s="121" t="s">
        <v>349</v>
      </c>
      <c r="BG30" s="121" t="s">
        <v>248</v>
      </c>
      <c r="BH30" s="121" t="s">
        <v>281</v>
      </c>
      <c r="BI30" s="121" t="s">
        <v>176</v>
      </c>
      <c r="BJ30" s="121" t="s">
        <v>396</v>
      </c>
      <c r="BK30" s="121" t="s">
        <v>353</v>
      </c>
      <c r="BL30" s="121"/>
      <c r="BM30" s="121"/>
      <c r="BN30" s="121"/>
      <c r="BO30" s="121" t="s">
        <v>586</v>
      </c>
      <c r="BP30" s="119">
        <v>1393</v>
      </c>
      <c r="BQ30" s="121" t="s">
        <v>163</v>
      </c>
      <c r="BR30" s="121" t="s">
        <v>163</v>
      </c>
      <c r="BS30" s="121" t="s">
        <v>222</v>
      </c>
      <c r="BT30" s="121" t="s">
        <v>276</v>
      </c>
      <c r="BU30" s="121" t="s">
        <v>197</v>
      </c>
      <c r="BV30" s="121" t="s">
        <v>301</v>
      </c>
      <c r="BW30" s="121" t="s">
        <v>613</v>
      </c>
      <c r="BX30" s="121" t="s">
        <v>309</v>
      </c>
      <c r="BY30" s="121"/>
      <c r="BZ30" s="121"/>
      <c r="CA30" s="121"/>
      <c r="CB30" s="121" t="s">
        <v>614</v>
      </c>
      <c r="CC30" s="119">
        <v>2796</v>
      </c>
      <c r="CE30" s="121" t="s">
        <v>615</v>
      </c>
      <c r="CF30" s="119">
        <v>1411</v>
      </c>
      <c r="CH30" s="121" t="s">
        <v>616</v>
      </c>
      <c r="CI30" s="119">
        <v>1385</v>
      </c>
      <c r="CK30" s="121" t="s">
        <v>617</v>
      </c>
      <c r="CL30" s="119" t="s">
        <v>206</v>
      </c>
      <c r="CM30" s="119" t="s">
        <v>206</v>
      </c>
      <c r="CN30" s="119" t="s">
        <v>206</v>
      </c>
      <c r="CO30" s="119" t="s">
        <v>206</v>
      </c>
      <c r="CP30" s="119" t="s">
        <v>206</v>
      </c>
      <c r="CQ30" s="119" t="s">
        <v>206</v>
      </c>
      <c r="CR30" s="119" t="s">
        <v>206</v>
      </c>
      <c r="CS30" s="119" t="s">
        <v>206</v>
      </c>
      <c r="CT30" s="119" t="s">
        <v>206</v>
      </c>
    </row>
    <row r="31" spans="4:89" ht="12.75">
      <c r="D31" s="121"/>
      <c r="E31" s="121"/>
      <c r="F31" s="121"/>
      <c r="G31" s="121"/>
      <c r="H31" s="121"/>
      <c r="I31" s="121"/>
      <c r="J31" s="121"/>
      <c r="K31" s="121"/>
      <c r="L31" s="121"/>
      <c r="M31" s="121"/>
      <c r="N31" s="121"/>
      <c r="O31" s="121"/>
      <c r="Q31" s="121"/>
      <c r="R31" s="121"/>
      <c r="S31" s="121"/>
      <c r="T31" s="121"/>
      <c r="U31" s="121"/>
      <c r="V31" s="121"/>
      <c r="W31" s="121"/>
      <c r="X31" s="121"/>
      <c r="Y31" s="121"/>
      <c r="Z31" s="121"/>
      <c r="AA31" s="121"/>
      <c r="AB31" s="121"/>
      <c r="AD31" s="121"/>
      <c r="AE31" s="121"/>
      <c r="AF31" s="121"/>
      <c r="AG31" s="121"/>
      <c r="AH31" s="121"/>
      <c r="AI31" s="121"/>
      <c r="AJ31" s="121"/>
      <c r="AK31" s="121"/>
      <c r="AL31" s="121"/>
      <c r="AM31" s="121"/>
      <c r="AN31" s="121"/>
      <c r="AO31" s="121"/>
      <c r="AQ31" s="121"/>
      <c r="AR31" s="121"/>
      <c r="AS31" s="121"/>
      <c r="AT31" s="121"/>
      <c r="AU31" s="121"/>
      <c r="AV31" s="121"/>
      <c r="AW31" s="121"/>
      <c r="AX31" s="121"/>
      <c r="AY31" s="121"/>
      <c r="AZ31" s="121"/>
      <c r="BA31" s="121"/>
      <c r="BB31" s="121"/>
      <c r="BD31" s="121"/>
      <c r="BE31" s="121"/>
      <c r="BF31" s="121"/>
      <c r="BG31" s="121"/>
      <c r="BH31" s="121"/>
      <c r="BI31" s="121"/>
      <c r="BJ31" s="121"/>
      <c r="BK31" s="121"/>
      <c r="BL31" s="121"/>
      <c r="BM31" s="121"/>
      <c r="BN31" s="121"/>
      <c r="BO31" s="121"/>
      <c r="BQ31" s="121"/>
      <c r="BR31" s="121"/>
      <c r="BS31" s="121"/>
      <c r="BT31" s="121"/>
      <c r="BU31" s="121"/>
      <c r="BV31" s="121"/>
      <c r="BW31" s="121"/>
      <c r="BX31" s="121"/>
      <c r="BY31" s="121"/>
      <c r="BZ31" s="121"/>
      <c r="CA31" s="121"/>
      <c r="CB31" s="121"/>
      <c r="CE31" s="121"/>
      <c r="CH31" s="121"/>
      <c r="CK31" s="121"/>
    </row>
    <row r="32" spans="2:98" ht="12.75">
      <c r="B32" s="119" t="s">
        <v>26</v>
      </c>
      <c r="C32" s="119">
        <v>1988</v>
      </c>
      <c r="D32" s="121" t="s">
        <v>271</v>
      </c>
      <c r="E32" s="121" t="s">
        <v>198</v>
      </c>
      <c r="F32" s="121" t="s">
        <v>184</v>
      </c>
      <c r="G32" s="121" t="s">
        <v>281</v>
      </c>
      <c r="H32" s="121" t="s">
        <v>179</v>
      </c>
      <c r="I32" s="121" t="s">
        <v>347</v>
      </c>
      <c r="J32" s="121" t="s">
        <v>561</v>
      </c>
      <c r="K32" s="121" t="s">
        <v>618</v>
      </c>
      <c r="L32" s="121"/>
      <c r="M32" s="121"/>
      <c r="N32" s="121"/>
      <c r="O32" s="121" t="s">
        <v>619</v>
      </c>
      <c r="P32" s="119">
        <v>997</v>
      </c>
      <c r="Q32" s="121" t="s">
        <v>163</v>
      </c>
      <c r="R32" s="121" t="s">
        <v>171</v>
      </c>
      <c r="S32" s="121" t="s">
        <v>354</v>
      </c>
      <c r="T32" s="121" t="s">
        <v>281</v>
      </c>
      <c r="U32" s="121" t="s">
        <v>163</v>
      </c>
      <c r="V32" s="121" t="s">
        <v>620</v>
      </c>
      <c r="W32" s="121" t="s">
        <v>396</v>
      </c>
      <c r="X32" s="121" t="s">
        <v>194</v>
      </c>
      <c r="Y32" s="121"/>
      <c r="Z32" s="121"/>
      <c r="AA32" s="121"/>
      <c r="AB32" s="121" t="s">
        <v>469</v>
      </c>
      <c r="AC32" s="119">
        <v>991</v>
      </c>
      <c r="AD32" s="121" t="s">
        <v>179</v>
      </c>
      <c r="AE32" s="121" t="s">
        <v>198</v>
      </c>
      <c r="AF32" s="121" t="s">
        <v>340</v>
      </c>
      <c r="AG32" s="121" t="s">
        <v>281</v>
      </c>
      <c r="AH32" s="121" t="s">
        <v>266</v>
      </c>
      <c r="AI32" s="121" t="s">
        <v>621</v>
      </c>
      <c r="AJ32" s="121" t="s">
        <v>622</v>
      </c>
      <c r="AK32" s="121" t="s">
        <v>219</v>
      </c>
      <c r="AL32" s="121"/>
      <c r="AM32" s="121"/>
      <c r="AN32" s="121"/>
      <c r="AO32" s="121" t="s">
        <v>623</v>
      </c>
      <c r="AP32" s="119">
        <v>1988</v>
      </c>
      <c r="AQ32" s="121" t="s">
        <v>163</v>
      </c>
      <c r="AR32" s="121" t="s">
        <v>166</v>
      </c>
      <c r="AS32" s="121" t="s">
        <v>290</v>
      </c>
      <c r="AT32" s="121" t="s">
        <v>271</v>
      </c>
      <c r="AU32" s="121" t="s">
        <v>163</v>
      </c>
      <c r="AV32" s="121" t="s">
        <v>413</v>
      </c>
      <c r="AW32" s="121" t="s">
        <v>335</v>
      </c>
      <c r="AX32" s="121" t="s">
        <v>624</v>
      </c>
      <c r="AY32" s="121"/>
      <c r="AZ32" s="121"/>
      <c r="BA32" s="121"/>
      <c r="BB32" s="121" t="s">
        <v>625</v>
      </c>
      <c r="BC32" s="119">
        <v>998</v>
      </c>
      <c r="BD32" s="121" t="s">
        <v>163</v>
      </c>
      <c r="BE32" s="121" t="s">
        <v>266</v>
      </c>
      <c r="BF32" s="121" t="s">
        <v>178</v>
      </c>
      <c r="BG32" s="121" t="s">
        <v>179</v>
      </c>
      <c r="BH32" s="121" t="s">
        <v>196</v>
      </c>
      <c r="BI32" s="121" t="s">
        <v>243</v>
      </c>
      <c r="BJ32" s="121" t="s">
        <v>484</v>
      </c>
      <c r="BK32" s="121" t="s">
        <v>626</v>
      </c>
      <c r="BL32" s="121"/>
      <c r="BM32" s="121"/>
      <c r="BN32" s="121"/>
      <c r="BO32" s="121" t="s">
        <v>627</v>
      </c>
      <c r="BP32" s="119">
        <v>990</v>
      </c>
      <c r="BQ32" s="121" t="s">
        <v>163</v>
      </c>
      <c r="BR32" s="121" t="s">
        <v>166</v>
      </c>
      <c r="BS32" s="121" t="s">
        <v>281</v>
      </c>
      <c r="BT32" s="121" t="s">
        <v>163</v>
      </c>
      <c r="BU32" s="121" t="s">
        <v>163</v>
      </c>
      <c r="BV32" s="121" t="s">
        <v>628</v>
      </c>
      <c r="BW32" s="121" t="s">
        <v>629</v>
      </c>
      <c r="BX32" s="121" t="s">
        <v>630</v>
      </c>
      <c r="BY32" s="121"/>
      <c r="BZ32" s="121"/>
      <c r="CA32" s="121"/>
      <c r="CB32" s="121" t="s">
        <v>631</v>
      </c>
      <c r="CC32" s="119">
        <v>1984</v>
      </c>
      <c r="CE32" s="121" t="s">
        <v>275</v>
      </c>
      <c r="CF32" s="119">
        <v>996</v>
      </c>
      <c r="CH32" s="121" t="s">
        <v>466</v>
      </c>
      <c r="CI32" s="119">
        <v>988</v>
      </c>
      <c r="CK32" s="121" t="s">
        <v>632</v>
      </c>
      <c r="CL32" s="119" t="s">
        <v>206</v>
      </c>
      <c r="CM32" s="119" t="s">
        <v>206</v>
      </c>
      <c r="CN32" s="119" t="s">
        <v>206</v>
      </c>
      <c r="CO32" s="119" t="s">
        <v>206</v>
      </c>
      <c r="CP32" s="119" t="s">
        <v>206</v>
      </c>
      <c r="CQ32" s="119" t="s">
        <v>206</v>
      </c>
      <c r="CR32" s="119" t="s">
        <v>206</v>
      </c>
      <c r="CS32" s="119" t="s">
        <v>206</v>
      </c>
      <c r="CT32" s="119" t="s">
        <v>206</v>
      </c>
    </row>
    <row r="33" spans="4:89" ht="12.75">
      <c r="D33" s="121"/>
      <c r="E33" s="121"/>
      <c r="F33" s="121"/>
      <c r="G33" s="121"/>
      <c r="H33" s="121"/>
      <c r="I33" s="121"/>
      <c r="J33" s="121"/>
      <c r="K33" s="121"/>
      <c r="L33" s="121"/>
      <c r="M33" s="121"/>
      <c r="N33" s="121"/>
      <c r="O33" s="121"/>
      <c r="Q33" s="121"/>
      <c r="R33" s="121"/>
      <c r="S33" s="121"/>
      <c r="T33" s="121"/>
      <c r="U33" s="121"/>
      <c r="V33" s="121"/>
      <c r="W33" s="121"/>
      <c r="X33" s="121"/>
      <c r="Y33" s="121"/>
      <c r="Z33" s="121"/>
      <c r="AA33" s="121"/>
      <c r="AB33" s="121"/>
      <c r="AD33" s="121"/>
      <c r="AE33" s="121"/>
      <c r="AF33" s="121"/>
      <c r="AG33" s="121"/>
      <c r="AH33" s="121"/>
      <c r="AI33" s="121"/>
      <c r="AJ33" s="121"/>
      <c r="AK33" s="121"/>
      <c r="AL33" s="121"/>
      <c r="AM33" s="121"/>
      <c r="AN33" s="121"/>
      <c r="AO33" s="121"/>
      <c r="AQ33" s="121"/>
      <c r="AR33" s="121"/>
      <c r="AS33" s="121"/>
      <c r="AT33" s="121"/>
      <c r="AU33" s="121"/>
      <c r="AV33" s="121"/>
      <c r="AW33" s="121"/>
      <c r="AX33" s="121"/>
      <c r="AY33" s="121"/>
      <c r="AZ33" s="121"/>
      <c r="BA33" s="121"/>
      <c r="BB33" s="121"/>
      <c r="BD33" s="121"/>
      <c r="BE33" s="121"/>
      <c r="BF33" s="121"/>
      <c r="BG33" s="121"/>
      <c r="BH33" s="121"/>
      <c r="BI33" s="121"/>
      <c r="BJ33" s="121"/>
      <c r="BK33" s="121"/>
      <c r="BL33" s="121"/>
      <c r="BM33" s="121"/>
      <c r="BN33" s="121"/>
      <c r="BO33" s="121"/>
      <c r="BQ33" s="121"/>
      <c r="BR33" s="121"/>
      <c r="BS33" s="121"/>
      <c r="BT33" s="121"/>
      <c r="BU33" s="121"/>
      <c r="BV33" s="121"/>
      <c r="BW33" s="121"/>
      <c r="BX33" s="121"/>
      <c r="BY33" s="121"/>
      <c r="BZ33" s="121"/>
      <c r="CA33" s="121"/>
      <c r="CB33" s="121"/>
      <c r="CE33" s="121"/>
      <c r="CH33" s="121"/>
      <c r="CK33" s="121"/>
    </row>
    <row r="34" spans="2:98" ht="12.75">
      <c r="B34" s="119" t="s">
        <v>27</v>
      </c>
      <c r="C34" s="119">
        <v>6681</v>
      </c>
      <c r="D34" s="121" t="s">
        <v>166</v>
      </c>
      <c r="E34" s="121" t="s">
        <v>281</v>
      </c>
      <c r="F34" s="121" t="s">
        <v>621</v>
      </c>
      <c r="G34" s="121" t="s">
        <v>197</v>
      </c>
      <c r="H34" s="121" t="s">
        <v>331</v>
      </c>
      <c r="I34" s="121" t="s">
        <v>490</v>
      </c>
      <c r="J34" s="121" t="s">
        <v>518</v>
      </c>
      <c r="K34" s="121" t="s">
        <v>633</v>
      </c>
      <c r="L34" s="121"/>
      <c r="M34" s="121"/>
      <c r="N34" s="121"/>
      <c r="O34" s="121" t="s">
        <v>452</v>
      </c>
      <c r="P34" s="119">
        <v>3431</v>
      </c>
      <c r="Q34" s="121" t="s">
        <v>166</v>
      </c>
      <c r="R34" s="121" t="s">
        <v>165</v>
      </c>
      <c r="S34" s="121" t="s">
        <v>395</v>
      </c>
      <c r="T34" s="121" t="s">
        <v>260</v>
      </c>
      <c r="U34" s="121" t="s">
        <v>185</v>
      </c>
      <c r="V34" s="121" t="s">
        <v>600</v>
      </c>
      <c r="W34" s="121" t="s">
        <v>634</v>
      </c>
      <c r="X34" s="121" t="s">
        <v>635</v>
      </c>
      <c r="Y34" s="121"/>
      <c r="Z34" s="121"/>
      <c r="AA34" s="121"/>
      <c r="AB34" s="121" t="s">
        <v>636</v>
      </c>
      <c r="AC34" s="119">
        <v>3250</v>
      </c>
      <c r="AD34" s="121" t="s">
        <v>166</v>
      </c>
      <c r="AE34" s="121" t="s">
        <v>173</v>
      </c>
      <c r="AF34" s="121" t="s">
        <v>456</v>
      </c>
      <c r="AG34" s="121" t="s">
        <v>331</v>
      </c>
      <c r="AH34" s="121" t="s">
        <v>165</v>
      </c>
      <c r="AI34" s="121" t="s">
        <v>223</v>
      </c>
      <c r="AJ34" s="121" t="s">
        <v>533</v>
      </c>
      <c r="AK34" s="121" t="s">
        <v>637</v>
      </c>
      <c r="AL34" s="121"/>
      <c r="AM34" s="121"/>
      <c r="AN34" s="121"/>
      <c r="AO34" s="121" t="s">
        <v>638</v>
      </c>
      <c r="AP34" s="119">
        <v>6688</v>
      </c>
      <c r="AQ34" s="121" t="s">
        <v>266</v>
      </c>
      <c r="AR34" s="121" t="s">
        <v>198</v>
      </c>
      <c r="AS34" s="121" t="s">
        <v>489</v>
      </c>
      <c r="AT34" s="121" t="s">
        <v>185</v>
      </c>
      <c r="AU34" s="121" t="s">
        <v>165</v>
      </c>
      <c r="AV34" s="121" t="s">
        <v>583</v>
      </c>
      <c r="AW34" s="121" t="s">
        <v>639</v>
      </c>
      <c r="AX34" s="121" t="s">
        <v>338</v>
      </c>
      <c r="AY34" s="121"/>
      <c r="AZ34" s="121"/>
      <c r="BA34" s="121"/>
      <c r="BB34" s="121" t="s">
        <v>263</v>
      </c>
      <c r="BC34" s="119">
        <v>3435</v>
      </c>
      <c r="BD34" s="121" t="s">
        <v>271</v>
      </c>
      <c r="BE34" s="121" t="s">
        <v>162</v>
      </c>
      <c r="BF34" s="121" t="s">
        <v>349</v>
      </c>
      <c r="BG34" s="121" t="s">
        <v>173</v>
      </c>
      <c r="BH34" s="121" t="s">
        <v>165</v>
      </c>
      <c r="BI34" s="121" t="s">
        <v>186</v>
      </c>
      <c r="BJ34" s="121" t="s">
        <v>512</v>
      </c>
      <c r="BK34" s="121" t="s">
        <v>359</v>
      </c>
      <c r="BL34" s="121"/>
      <c r="BM34" s="121"/>
      <c r="BN34" s="121"/>
      <c r="BO34" s="121" t="s">
        <v>425</v>
      </c>
      <c r="BP34" s="119">
        <v>3253</v>
      </c>
      <c r="BQ34" s="121" t="s">
        <v>166</v>
      </c>
      <c r="BR34" s="121" t="s">
        <v>281</v>
      </c>
      <c r="BS34" s="121" t="s">
        <v>413</v>
      </c>
      <c r="BT34" s="121" t="s">
        <v>290</v>
      </c>
      <c r="BU34" s="121" t="s">
        <v>165</v>
      </c>
      <c r="BV34" s="121" t="s">
        <v>303</v>
      </c>
      <c r="BW34" s="121" t="s">
        <v>559</v>
      </c>
      <c r="BX34" s="121" t="s">
        <v>640</v>
      </c>
      <c r="BY34" s="121"/>
      <c r="BZ34" s="121"/>
      <c r="CA34" s="121"/>
      <c r="CB34" s="121" t="s">
        <v>432</v>
      </c>
      <c r="CC34" s="119">
        <v>6671</v>
      </c>
      <c r="CE34" s="121" t="s">
        <v>641</v>
      </c>
      <c r="CF34" s="119">
        <v>3424</v>
      </c>
      <c r="CH34" s="121" t="s">
        <v>642</v>
      </c>
      <c r="CI34" s="119">
        <v>3247</v>
      </c>
      <c r="CK34" s="121" t="s">
        <v>643</v>
      </c>
      <c r="CL34" s="119" t="s">
        <v>206</v>
      </c>
      <c r="CM34" s="119" t="s">
        <v>206</v>
      </c>
      <c r="CN34" s="119" t="s">
        <v>206</v>
      </c>
      <c r="CO34" s="119" t="s">
        <v>206</v>
      </c>
      <c r="CP34" s="119" t="s">
        <v>206</v>
      </c>
      <c r="CQ34" s="119" t="s">
        <v>206</v>
      </c>
      <c r="CR34" s="119" t="s">
        <v>206</v>
      </c>
      <c r="CS34" s="119" t="s">
        <v>206</v>
      </c>
      <c r="CT34" s="119" t="s">
        <v>206</v>
      </c>
    </row>
    <row r="35" spans="2:98" ht="14.25">
      <c r="B35" s="119" t="s">
        <v>644</v>
      </c>
      <c r="C35" s="119">
        <v>8097</v>
      </c>
      <c r="D35" s="121" t="s">
        <v>165</v>
      </c>
      <c r="E35" s="121" t="s">
        <v>248</v>
      </c>
      <c r="F35" s="121" t="s">
        <v>645</v>
      </c>
      <c r="G35" s="121" t="s">
        <v>231</v>
      </c>
      <c r="H35" s="121" t="s">
        <v>162</v>
      </c>
      <c r="I35" s="121" t="s">
        <v>478</v>
      </c>
      <c r="J35" s="121" t="s">
        <v>559</v>
      </c>
      <c r="K35" s="121" t="s">
        <v>355</v>
      </c>
      <c r="L35" s="121"/>
      <c r="M35" s="121"/>
      <c r="N35" s="121"/>
      <c r="O35" s="121" t="s">
        <v>557</v>
      </c>
      <c r="P35" s="119">
        <v>4204</v>
      </c>
      <c r="Q35" s="121" t="s">
        <v>281</v>
      </c>
      <c r="R35" s="121" t="s">
        <v>248</v>
      </c>
      <c r="S35" s="121" t="s">
        <v>347</v>
      </c>
      <c r="T35" s="121" t="s">
        <v>260</v>
      </c>
      <c r="U35" s="121" t="s">
        <v>198</v>
      </c>
      <c r="V35" s="121" t="s">
        <v>646</v>
      </c>
      <c r="W35" s="121" t="s">
        <v>533</v>
      </c>
      <c r="X35" s="121" t="s">
        <v>318</v>
      </c>
      <c r="Y35" s="121"/>
      <c r="Z35" s="121"/>
      <c r="AA35" s="121"/>
      <c r="AB35" s="121" t="s">
        <v>647</v>
      </c>
      <c r="AC35" s="119">
        <v>3893</v>
      </c>
      <c r="AD35" s="121" t="s">
        <v>198</v>
      </c>
      <c r="AE35" s="121" t="s">
        <v>248</v>
      </c>
      <c r="AF35" s="121" t="s">
        <v>243</v>
      </c>
      <c r="AG35" s="121" t="s">
        <v>165</v>
      </c>
      <c r="AH35" s="121" t="s">
        <v>179</v>
      </c>
      <c r="AI35" s="121" t="s">
        <v>494</v>
      </c>
      <c r="AJ35" s="121" t="s">
        <v>580</v>
      </c>
      <c r="AK35" s="121" t="s">
        <v>274</v>
      </c>
      <c r="AL35" s="121"/>
      <c r="AM35" s="121"/>
      <c r="AN35" s="121"/>
      <c r="AO35" s="121" t="s">
        <v>648</v>
      </c>
      <c r="AP35" s="119">
        <v>8110</v>
      </c>
      <c r="AQ35" s="121" t="s">
        <v>165</v>
      </c>
      <c r="AR35" s="121" t="s">
        <v>276</v>
      </c>
      <c r="AS35" s="121" t="s">
        <v>337</v>
      </c>
      <c r="AT35" s="121" t="s">
        <v>276</v>
      </c>
      <c r="AU35" s="121" t="s">
        <v>198</v>
      </c>
      <c r="AV35" s="121" t="s">
        <v>324</v>
      </c>
      <c r="AW35" s="121" t="s">
        <v>402</v>
      </c>
      <c r="AX35" s="121" t="s">
        <v>383</v>
      </c>
      <c r="AY35" s="121"/>
      <c r="AZ35" s="121"/>
      <c r="BA35" s="121"/>
      <c r="BB35" s="121" t="s">
        <v>649</v>
      </c>
      <c r="BC35" s="119">
        <v>4208</v>
      </c>
      <c r="BD35" s="121" t="s">
        <v>281</v>
      </c>
      <c r="BE35" s="121" t="s">
        <v>276</v>
      </c>
      <c r="BF35" s="121" t="s">
        <v>456</v>
      </c>
      <c r="BG35" s="121" t="s">
        <v>290</v>
      </c>
      <c r="BH35" s="121" t="s">
        <v>162</v>
      </c>
      <c r="BI35" s="121" t="s">
        <v>369</v>
      </c>
      <c r="BJ35" s="121" t="s">
        <v>650</v>
      </c>
      <c r="BK35" s="121" t="s">
        <v>497</v>
      </c>
      <c r="BL35" s="121"/>
      <c r="BM35" s="121"/>
      <c r="BN35" s="121"/>
      <c r="BO35" s="121" t="s">
        <v>651</v>
      </c>
      <c r="BP35" s="119">
        <v>3902</v>
      </c>
      <c r="BQ35" s="121" t="s">
        <v>198</v>
      </c>
      <c r="BR35" s="121" t="s">
        <v>340</v>
      </c>
      <c r="BS35" s="121" t="s">
        <v>300</v>
      </c>
      <c r="BT35" s="121" t="s">
        <v>217</v>
      </c>
      <c r="BU35" s="121" t="s">
        <v>331</v>
      </c>
      <c r="BV35" s="121" t="s">
        <v>542</v>
      </c>
      <c r="BW35" s="121" t="s">
        <v>652</v>
      </c>
      <c r="BX35" s="121" t="s">
        <v>326</v>
      </c>
      <c r="BY35" s="121"/>
      <c r="BZ35" s="121"/>
      <c r="CA35" s="121"/>
      <c r="CB35" s="121" t="s">
        <v>501</v>
      </c>
      <c r="CC35" s="119">
        <v>8091</v>
      </c>
      <c r="CE35" s="121" t="s">
        <v>653</v>
      </c>
      <c r="CF35" s="119">
        <v>4200</v>
      </c>
      <c r="CH35" s="121" t="s">
        <v>654</v>
      </c>
      <c r="CI35" s="119">
        <v>3891</v>
      </c>
      <c r="CK35" s="121" t="s">
        <v>655</v>
      </c>
      <c r="CL35" s="119" t="s">
        <v>206</v>
      </c>
      <c r="CM35" s="119" t="s">
        <v>206</v>
      </c>
      <c r="CN35" s="119" t="s">
        <v>206</v>
      </c>
      <c r="CO35" s="119" t="s">
        <v>206</v>
      </c>
      <c r="CP35" s="119" t="s">
        <v>206</v>
      </c>
      <c r="CQ35" s="119" t="s">
        <v>206</v>
      </c>
      <c r="CR35" s="119" t="s">
        <v>206</v>
      </c>
      <c r="CS35" s="119" t="s">
        <v>206</v>
      </c>
      <c r="CT35" s="119" t="s">
        <v>206</v>
      </c>
    </row>
    <row r="36" spans="4:89" ht="12.75">
      <c r="D36" s="121"/>
      <c r="E36" s="121"/>
      <c r="F36" s="121"/>
      <c r="G36" s="121"/>
      <c r="H36" s="121"/>
      <c r="I36" s="121"/>
      <c r="J36" s="121"/>
      <c r="K36" s="121"/>
      <c r="L36" s="121"/>
      <c r="M36" s="121"/>
      <c r="N36" s="121"/>
      <c r="O36" s="121"/>
      <c r="Q36" s="121"/>
      <c r="R36" s="121"/>
      <c r="S36" s="121"/>
      <c r="T36" s="121"/>
      <c r="U36" s="121"/>
      <c r="V36" s="121"/>
      <c r="W36" s="121"/>
      <c r="X36" s="121"/>
      <c r="Y36" s="121"/>
      <c r="Z36" s="121"/>
      <c r="AA36" s="121"/>
      <c r="AB36" s="121"/>
      <c r="AD36" s="121"/>
      <c r="AE36" s="121"/>
      <c r="AF36" s="121"/>
      <c r="AG36" s="121"/>
      <c r="AH36" s="121"/>
      <c r="AI36" s="121"/>
      <c r="AJ36" s="121"/>
      <c r="AK36" s="121"/>
      <c r="AL36" s="121"/>
      <c r="AM36" s="121"/>
      <c r="AN36" s="121"/>
      <c r="AO36" s="121"/>
      <c r="AQ36" s="121"/>
      <c r="AR36" s="121"/>
      <c r="AS36" s="121"/>
      <c r="AT36" s="121"/>
      <c r="AU36" s="121"/>
      <c r="AV36" s="121"/>
      <c r="AW36" s="121"/>
      <c r="AX36" s="121"/>
      <c r="AY36" s="121"/>
      <c r="AZ36" s="121"/>
      <c r="BA36" s="121"/>
      <c r="BB36" s="121"/>
      <c r="BD36" s="121"/>
      <c r="BE36" s="121"/>
      <c r="BF36" s="121"/>
      <c r="BG36" s="121"/>
      <c r="BH36" s="121"/>
      <c r="BI36" s="121"/>
      <c r="BJ36" s="121"/>
      <c r="BK36" s="121"/>
      <c r="BL36" s="121"/>
      <c r="BM36" s="121"/>
      <c r="BN36" s="121"/>
      <c r="BO36" s="121"/>
      <c r="BQ36" s="121"/>
      <c r="BR36" s="121"/>
      <c r="BS36" s="121"/>
      <c r="BT36" s="121"/>
      <c r="BU36" s="121"/>
      <c r="BV36" s="121"/>
      <c r="BW36" s="121"/>
      <c r="BX36" s="121"/>
      <c r="BY36" s="121"/>
      <c r="BZ36" s="121"/>
      <c r="CA36" s="121"/>
      <c r="CB36" s="121"/>
      <c r="CE36" s="121"/>
      <c r="CH36" s="121"/>
      <c r="CK36" s="121"/>
    </row>
    <row r="37" spans="4:89" ht="12.75">
      <c r="D37" s="121"/>
      <c r="E37" s="121"/>
      <c r="F37" s="121"/>
      <c r="G37" s="121"/>
      <c r="H37" s="121"/>
      <c r="I37" s="121"/>
      <c r="J37" s="121"/>
      <c r="K37" s="121"/>
      <c r="L37" s="121"/>
      <c r="M37" s="121"/>
      <c r="N37" s="121"/>
      <c r="O37" s="121"/>
      <c r="Q37" s="121"/>
      <c r="R37" s="121"/>
      <c r="S37" s="121"/>
      <c r="T37" s="121"/>
      <c r="U37" s="121"/>
      <c r="V37" s="121"/>
      <c r="W37" s="121"/>
      <c r="X37" s="121"/>
      <c r="Y37" s="121"/>
      <c r="Z37" s="121"/>
      <c r="AA37" s="121"/>
      <c r="AB37" s="121"/>
      <c r="AD37" s="121"/>
      <c r="AE37" s="121"/>
      <c r="AF37" s="121"/>
      <c r="AG37" s="121"/>
      <c r="AH37" s="121"/>
      <c r="AI37" s="121"/>
      <c r="AJ37" s="121"/>
      <c r="AK37" s="121"/>
      <c r="AL37" s="121"/>
      <c r="AM37" s="121"/>
      <c r="AN37" s="121"/>
      <c r="AO37" s="121"/>
      <c r="AQ37" s="121"/>
      <c r="AR37" s="121"/>
      <c r="AS37" s="121"/>
      <c r="AT37" s="121"/>
      <c r="AU37" s="121"/>
      <c r="AV37" s="121"/>
      <c r="AW37" s="121"/>
      <c r="AX37" s="121"/>
      <c r="AY37" s="121"/>
      <c r="AZ37" s="121"/>
      <c r="BA37" s="121"/>
      <c r="BB37" s="121"/>
      <c r="BD37" s="121"/>
      <c r="BE37" s="121"/>
      <c r="BF37" s="121"/>
      <c r="BG37" s="121"/>
      <c r="BH37" s="121"/>
      <c r="BI37" s="121"/>
      <c r="BJ37" s="121"/>
      <c r="BK37" s="121"/>
      <c r="BL37" s="121"/>
      <c r="BM37" s="121"/>
      <c r="BN37" s="121"/>
      <c r="BO37" s="121"/>
      <c r="BQ37" s="121"/>
      <c r="BR37" s="121"/>
      <c r="BS37" s="121"/>
      <c r="BT37" s="121"/>
      <c r="BU37" s="121"/>
      <c r="BV37" s="121"/>
      <c r="BW37" s="121"/>
      <c r="BX37" s="121"/>
      <c r="BY37" s="121"/>
      <c r="BZ37" s="121"/>
      <c r="CA37" s="121"/>
      <c r="CB37" s="121"/>
      <c r="CE37" s="121"/>
      <c r="CH37" s="121"/>
      <c r="CK37" s="121"/>
    </row>
    <row r="38" spans="4:89" ht="12.75">
      <c r="D38" s="121"/>
      <c r="E38" s="121"/>
      <c r="F38" s="121"/>
      <c r="G38" s="121"/>
      <c r="H38" s="121"/>
      <c r="I38" s="121"/>
      <c r="J38" s="121"/>
      <c r="K38" s="121"/>
      <c r="L38" s="121"/>
      <c r="M38" s="121"/>
      <c r="N38" s="121"/>
      <c r="O38" s="121"/>
      <c r="Q38" s="121"/>
      <c r="R38" s="121"/>
      <c r="S38" s="121"/>
      <c r="T38" s="121"/>
      <c r="U38" s="121"/>
      <c r="V38" s="121"/>
      <c r="W38" s="121"/>
      <c r="X38" s="121"/>
      <c r="Y38" s="121"/>
      <c r="Z38" s="121"/>
      <c r="AA38" s="121"/>
      <c r="AB38" s="121"/>
      <c r="AD38" s="121"/>
      <c r="AE38" s="121"/>
      <c r="AF38" s="121"/>
      <c r="AG38" s="121"/>
      <c r="AH38" s="121"/>
      <c r="AI38" s="121"/>
      <c r="AJ38" s="121"/>
      <c r="AK38" s="121"/>
      <c r="AL38" s="121"/>
      <c r="AM38" s="121"/>
      <c r="AN38" s="121"/>
      <c r="AO38" s="121"/>
      <c r="AQ38" s="121"/>
      <c r="AR38" s="121"/>
      <c r="AS38" s="121"/>
      <c r="AT38" s="121"/>
      <c r="AU38" s="121"/>
      <c r="AV38" s="121"/>
      <c r="AW38" s="121"/>
      <c r="AX38" s="121"/>
      <c r="AY38" s="121"/>
      <c r="AZ38" s="121"/>
      <c r="BA38" s="121"/>
      <c r="BB38" s="121"/>
      <c r="BD38" s="121"/>
      <c r="BE38" s="121"/>
      <c r="BF38" s="121"/>
      <c r="BG38" s="121"/>
      <c r="BH38" s="121"/>
      <c r="BI38" s="121"/>
      <c r="BJ38" s="121"/>
      <c r="BK38" s="121"/>
      <c r="BL38" s="121"/>
      <c r="BM38" s="121"/>
      <c r="BN38" s="121"/>
      <c r="BO38" s="121"/>
      <c r="BQ38" s="121"/>
      <c r="BR38" s="121"/>
      <c r="BS38" s="121"/>
      <c r="BT38" s="121"/>
      <c r="BU38" s="121"/>
      <c r="BV38" s="121"/>
      <c r="BW38" s="121"/>
      <c r="BX38" s="121"/>
      <c r="BY38" s="121"/>
      <c r="BZ38" s="121"/>
      <c r="CA38" s="121"/>
      <c r="CB38" s="121"/>
      <c r="CE38" s="121"/>
      <c r="CH38" s="121"/>
      <c r="CK38" s="121"/>
    </row>
    <row r="39" spans="2:89" ht="12.75">
      <c r="B39" s="119" t="s">
        <v>656</v>
      </c>
      <c r="D39" s="121"/>
      <c r="E39" s="121"/>
      <c r="F39" s="121"/>
      <c r="G39" s="121"/>
      <c r="H39" s="121"/>
      <c r="I39" s="121"/>
      <c r="J39" s="121"/>
      <c r="K39" s="121"/>
      <c r="L39" s="121"/>
      <c r="M39" s="121"/>
      <c r="N39" s="121"/>
      <c r="O39" s="121"/>
      <c r="Q39" s="121"/>
      <c r="R39" s="121"/>
      <c r="S39" s="121"/>
      <c r="T39" s="121"/>
      <c r="U39" s="121"/>
      <c r="V39" s="121"/>
      <c r="W39" s="121"/>
      <c r="X39" s="121"/>
      <c r="Y39" s="121"/>
      <c r="Z39" s="121"/>
      <c r="AA39" s="121"/>
      <c r="AB39" s="121"/>
      <c r="AD39" s="121"/>
      <c r="AE39" s="121"/>
      <c r="AF39" s="121"/>
      <c r="AG39" s="121"/>
      <c r="AH39" s="121"/>
      <c r="AI39" s="121"/>
      <c r="AJ39" s="121"/>
      <c r="AK39" s="121"/>
      <c r="AL39" s="121"/>
      <c r="AM39" s="121"/>
      <c r="AN39" s="121"/>
      <c r="AO39" s="121"/>
      <c r="AQ39" s="121"/>
      <c r="AR39" s="121"/>
      <c r="AS39" s="121"/>
      <c r="AT39" s="121"/>
      <c r="AU39" s="121"/>
      <c r="AV39" s="121"/>
      <c r="AW39" s="121"/>
      <c r="AX39" s="121"/>
      <c r="AY39" s="121"/>
      <c r="AZ39" s="121"/>
      <c r="BA39" s="121"/>
      <c r="BB39" s="121"/>
      <c r="BD39" s="121"/>
      <c r="BE39" s="121"/>
      <c r="BF39" s="121"/>
      <c r="BG39" s="121"/>
      <c r="BH39" s="121"/>
      <c r="BI39" s="121"/>
      <c r="BJ39" s="121"/>
      <c r="BK39" s="121"/>
      <c r="BL39" s="121"/>
      <c r="BM39" s="121"/>
      <c r="BN39" s="121"/>
      <c r="BO39" s="121"/>
      <c r="BQ39" s="121"/>
      <c r="BR39" s="121"/>
      <c r="BS39" s="121"/>
      <c r="BT39" s="121"/>
      <c r="BU39" s="121"/>
      <c r="BV39" s="121"/>
      <c r="BW39" s="121"/>
      <c r="BX39" s="121"/>
      <c r="BY39" s="121"/>
      <c r="BZ39" s="121"/>
      <c r="CA39" s="121"/>
      <c r="CB39" s="121"/>
      <c r="CE39" s="121"/>
      <c r="CH39" s="121"/>
      <c r="CK39" s="121"/>
    </row>
    <row r="40" spans="1:98" ht="12.75">
      <c r="A40" s="119" t="s">
        <v>657</v>
      </c>
      <c r="B40" s="119" t="s">
        <v>5</v>
      </c>
      <c r="C40" s="119">
        <v>581174</v>
      </c>
      <c r="D40" s="121" t="s">
        <v>162</v>
      </c>
      <c r="E40" s="121" t="s">
        <v>163</v>
      </c>
      <c r="F40" s="121" t="s">
        <v>164</v>
      </c>
      <c r="G40" s="121" t="s">
        <v>165</v>
      </c>
      <c r="H40" s="121" t="s">
        <v>166</v>
      </c>
      <c r="I40" s="121" t="s">
        <v>167</v>
      </c>
      <c r="J40" s="121" t="s">
        <v>168</v>
      </c>
      <c r="K40" s="121" t="s">
        <v>169</v>
      </c>
      <c r="L40" s="121"/>
      <c r="M40" s="121"/>
      <c r="N40" s="121"/>
      <c r="O40" s="121" t="s">
        <v>170</v>
      </c>
      <c r="P40" s="119">
        <v>296908</v>
      </c>
      <c r="Q40" s="121" t="s">
        <v>171</v>
      </c>
      <c r="R40" s="121" t="s">
        <v>163</v>
      </c>
      <c r="S40" s="121" t="s">
        <v>172</v>
      </c>
      <c r="T40" s="121" t="s">
        <v>173</v>
      </c>
      <c r="U40" s="121" t="s">
        <v>171</v>
      </c>
      <c r="V40" s="121" t="s">
        <v>174</v>
      </c>
      <c r="W40" s="121" t="s">
        <v>175</v>
      </c>
      <c r="X40" s="121" t="s">
        <v>176</v>
      </c>
      <c r="Y40" s="121"/>
      <c r="Z40" s="121"/>
      <c r="AA40" s="121"/>
      <c r="AB40" s="121" t="s">
        <v>177</v>
      </c>
      <c r="AC40" s="119">
        <v>284266</v>
      </c>
      <c r="AD40" s="121" t="s">
        <v>166</v>
      </c>
      <c r="AE40" s="121" t="s">
        <v>163</v>
      </c>
      <c r="AF40" s="121" t="s">
        <v>178</v>
      </c>
      <c r="AG40" s="121" t="s">
        <v>166</v>
      </c>
      <c r="AH40" s="121" t="s">
        <v>179</v>
      </c>
      <c r="AI40" s="121" t="s">
        <v>180</v>
      </c>
      <c r="AJ40" s="121" t="s">
        <v>181</v>
      </c>
      <c r="AK40" s="121" t="s">
        <v>182</v>
      </c>
      <c r="AL40" s="121"/>
      <c r="AM40" s="121"/>
      <c r="AN40" s="121"/>
      <c r="AO40" s="121" t="s">
        <v>183</v>
      </c>
      <c r="AP40" s="119">
        <v>581620</v>
      </c>
      <c r="AQ40" s="121" t="s">
        <v>162</v>
      </c>
      <c r="AR40" s="121" t="s">
        <v>163</v>
      </c>
      <c r="AS40" s="121" t="s">
        <v>184</v>
      </c>
      <c r="AT40" s="121" t="s">
        <v>185</v>
      </c>
      <c r="AU40" s="121" t="s">
        <v>171</v>
      </c>
      <c r="AV40" s="121" t="s">
        <v>186</v>
      </c>
      <c r="AW40" s="121" t="s">
        <v>187</v>
      </c>
      <c r="AX40" s="121" t="s">
        <v>188</v>
      </c>
      <c r="AY40" s="121"/>
      <c r="AZ40" s="121"/>
      <c r="BA40" s="121"/>
      <c r="BB40" s="121" t="s">
        <v>189</v>
      </c>
      <c r="BC40" s="119">
        <v>297135</v>
      </c>
      <c r="BD40" s="121" t="s">
        <v>171</v>
      </c>
      <c r="BE40" s="121" t="s">
        <v>163</v>
      </c>
      <c r="BF40" s="121" t="s">
        <v>190</v>
      </c>
      <c r="BG40" s="121" t="s">
        <v>191</v>
      </c>
      <c r="BH40" s="121" t="s">
        <v>162</v>
      </c>
      <c r="BI40" s="121" t="s">
        <v>192</v>
      </c>
      <c r="BJ40" s="121" t="s">
        <v>193</v>
      </c>
      <c r="BK40" s="121" t="s">
        <v>194</v>
      </c>
      <c r="BL40" s="121"/>
      <c r="BM40" s="121"/>
      <c r="BN40" s="121"/>
      <c r="BO40" s="121" t="s">
        <v>195</v>
      </c>
      <c r="BP40" s="119">
        <v>284485</v>
      </c>
      <c r="BQ40" s="121" t="s">
        <v>166</v>
      </c>
      <c r="BR40" s="121" t="s">
        <v>196</v>
      </c>
      <c r="BS40" s="121" t="s">
        <v>178</v>
      </c>
      <c r="BT40" s="121" t="s">
        <v>197</v>
      </c>
      <c r="BU40" s="121" t="s">
        <v>198</v>
      </c>
      <c r="BV40" s="121" t="s">
        <v>199</v>
      </c>
      <c r="BW40" s="121" t="s">
        <v>200</v>
      </c>
      <c r="BX40" s="121" t="s">
        <v>201</v>
      </c>
      <c r="BY40" s="121"/>
      <c r="BZ40" s="121"/>
      <c r="CA40" s="121"/>
      <c r="CB40" s="121" t="s">
        <v>202</v>
      </c>
      <c r="CC40" s="119">
        <v>580679</v>
      </c>
      <c r="CE40" s="121" t="s">
        <v>203</v>
      </c>
      <c r="CF40" s="119">
        <v>296659</v>
      </c>
      <c r="CH40" s="121" t="s">
        <v>204</v>
      </c>
      <c r="CI40" s="119">
        <v>284020</v>
      </c>
      <c r="CK40" s="121" t="s">
        <v>205</v>
      </c>
      <c r="CL40" s="119" t="s">
        <v>206</v>
      </c>
      <c r="CM40" s="119" t="s">
        <v>206</v>
      </c>
      <c r="CN40" s="119" t="s">
        <v>206</v>
      </c>
      <c r="CO40" s="119" t="s">
        <v>206</v>
      </c>
      <c r="CP40" s="119" t="s">
        <v>206</v>
      </c>
      <c r="CQ40" s="119" t="s">
        <v>206</v>
      </c>
      <c r="CR40" s="119" t="s">
        <v>206</v>
      </c>
      <c r="CS40" s="119" t="s">
        <v>206</v>
      </c>
      <c r="CT40" s="119" t="s">
        <v>206</v>
      </c>
    </row>
    <row r="41" spans="2:98" ht="14.25">
      <c r="B41" s="119" t="s">
        <v>658</v>
      </c>
      <c r="C41" s="119">
        <v>504442</v>
      </c>
      <c r="D41" s="121" t="s">
        <v>162</v>
      </c>
      <c r="E41" s="121" t="s">
        <v>196</v>
      </c>
      <c r="F41" s="121" t="s">
        <v>239</v>
      </c>
      <c r="G41" s="121" t="s">
        <v>198</v>
      </c>
      <c r="H41" s="121" t="s">
        <v>166</v>
      </c>
      <c r="I41" s="121" t="s">
        <v>208</v>
      </c>
      <c r="J41" s="121" t="s">
        <v>168</v>
      </c>
      <c r="K41" s="121" t="s">
        <v>241</v>
      </c>
      <c r="L41" s="121"/>
      <c r="M41" s="121"/>
      <c r="N41" s="121"/>
      <c r="O41" s="121" t="s">
        <v>242</v>
      </c>
      <c r="P41" s="119">
        <v>257763</v>
      </c>
      <c r="Q41" s="121" t="s">
        <v>171</v>
      </c>
      <c r="R41" s="121" t="s">
        <v>196</v>
      </c>
      <c r="S41" s="121" t="s">
        <v>391</v>
      </c>
      <c r="T41" s="121" t="s">
        <v>173</v>
      </c>
      <c r="U41" s="121" t="s">
        <v>171</v>
      </c>
      <c r="V41" s="121" t="s">
        <v>213</v>
      </c>
      <c r="W41" s="121" t="s">
        <v>659</v>
      </c>
      <c r="X41" s="121" t="s">
        <v>245</v>
      </c>
      <c r="Y41" s="121"/>
      <c r="Z41" s="121"/>
      <c r="AA41" s="121"/>
      <c r="AB41" s="121" t="s">
        <v>660</v>
      </c>
      <c r="AC41" s="119">
        <v>246679</v>
      </c>
      <c r="AD41" s="121" t="s">
        <v>166</v>
      </c>
      <c r="AE41" s="121" t="s">
        <v>247</v>
      </c>
      <c r="AF41" s="121" t="s">
        <v>248</v>
      </c>
      <c r="AG41" s="121" t="s">
        <v>266</v>
      </c>
      <c r="AH41" s="121" t="s">
        <v>179</v>
      </c>
      <c r="AI41" s="121" t="s">
        <v>661</v>
      </c>
      <c r="AJ41" s="121" t="s">
        <v>250</v>
      </c>
      <c r="AK41" s="121" t="s">
        <v>662</v>
      </c>
      <c r="AL41" s="121"/>
      <c r="AM41" s="121"/>
      <c r="AN41" s="121"/>
      <c r="AO41" s="121" t="s">
        <v>252</v>
      </c>
      <c r="AP41" s="119">
        <v>504903</v>
      </c>
      <c r="AQ41" s="121" t="s">
        <v>162</v>
      </c>
      <c r="AR41" s="121" t="s">
        <v>196</v>
      </c>
      <c r="AS41" s="121" t="s">
        <v>253</v>
      </c>
      <c r="AT41" s="121" t="s">
        <v>185</v>
      </c>
      <c r="AU41" s="121" t="s">
        <v>171</v>
      </c>
      <c r="AV41" s="121" t="s">
        <v>213</v>
      </c>
      <c r="AW41" s="121" t="s">
        <v>187</v>
      </c>
      <c r="AX41" s="121" t="s">
        <v>663</v>
      </c>
      <c r="AY41" s="121"/>
      <c r="AZ41" s="121"/>
      <c r="BA41" s="121"/>
      <c r="BB41" s="121" t="s">
        <v>226</v>
      </c>
      <c r="BC41" s="119">
        <v>257998</v>
      </c>
      <c r="BD41" s="121" t="s">
        <v>171</v>
      </c>
      <c r="BE41" s="121" t="s">
        <v>196</v>
      </c>
      <c r="BF41" s="121" t="s">
        <v>257</v>
      </c>
      <c r="BG41" s="121" t="s">
        <v>173</v>
      </c>
      <c r="BH41" s="121" t="s">
        <v>162</v>
      </c>
      <c r="BI41" s="121" t="s">
        <v>664</v>
      </c>
      <c r="BJ41" s="121" t="s">
        <v>258</v>
      </c>
      <c r="BK41" s="121" t="s">
        <v>665</v>
      </c>
      <c r="BL41" s="121"/>
      <c r="BM41" s="121"/>
      <c r="BN41" s="121"/>
      <c r="BO41" s="121" t="s">
        <v>294</v>
      </c>
      <c r="BP41" s="119">
        <v>246905</v>
      </c>
      <c r="BQ41" s="121" t="s">
        <v>166</v>
      </c>
      <c r="BR41" s="121" t="s">
        <v>247</v>
      </c>
      <c r="BS41" s="121" t="s">
        <v>260</v>
      </c>
      <c r="BT41" s="121" t="s">
        <v>231</v>
      </c>
      <c r="BU41" s="121" t="s">
        <v>171</v>
      </c>
      <c r="BV41" s="121" t="s">
        <v>666</v>
      </c>
      <c r="BW41" s="121" t="s">
        <v>667</v>
      </c>
      <c r="BX41" s="121" t="s">
        <v>234</v>
      </c>
      <c r="BY41" s="121"/>
      <c r="BZ41" s="121"/>
      <c r="CA41" s="121"/>
      <c r="CB41" s="121" t="s">
        <v>235</v>
      </c>
      <c r="CC41" s="119">
        <v>504048</v>
      </c>
      <c r="CE41" s="121" t="s">
        <v>557</v>
      </c>
      <c r="CF41" s="119">
        <v>257561</v>
      </c>
      <c r="CH41" s="121" t="s">
        <v>668</v>
      </c>
      <c r="CI41" s="119">
        <v>246487</v>
      </c>
      <c r="CK41" s="121" t="s">
        <v>549</v>
      </c>
      <c r="CL41" s="119" t="s">
        <v>206</v>
      </c>
      <c r="CM41" s="119" t="s">
        <v>206</v>
      </c>
      <c r="CN41" s="119" t="s">
        <v>206</v>
      </c>
      <c r="CO41" s="119" t="s">
        <v>206</v>
      </c>
      <c r="CP41" s="119" t="s">
        <v>206</v>
      </c>
      <c r="CQ41" s="119" t="s">
        <v>206</v>
      </c>
      <c r="CR41" s="119" t="s">
        <v>206</v>
      </c>
      <c r="CS41" s="119" t="s">
        <v>206</v>
      </c>
      <c r="CT41" s="119" t="s">
        <v>206</v>
      </c>
    </row>
    <row r="42" spans="2:98" ht="14.25">
      <c r="B42" s="119" t="s">
        <v>669</v>
      </c>
      <c r="C42" s="119">
        <v>74260</v>
      </c>
      <c r="D42" s="121" t="s">
        <v>266</v>
      </c>
      <c r="E42" s="121" t="s">
        <v>198</v>
      </c>
      <c r="F42" s="121" t="s">
        <v>456</v>
      </c>
      <c r="G42" s="121" t="s">
        <v>173</v>
      </c>
      <c r="H42" s="121" t="s">
        <v>198</v>
      </c>
      <c r="I42" s="121" t="s">
        <v>446</v>
      </c>
      <c r="J42" s="121" t="s">
        <v>273</v>
      </c>
      <c r="K42" s="121" t="s">
        <v>670</v>
      </c>
      <c r="L42" s="121"/>
      <c r="M42" s="121"/>
      <c r="N42" s="121"/>
      <c r="O42" s="121" t="s">
        <v>671</v>
      </c>
      <c r="P42" s="119">
        <v>37834</v>
      </c>
      <c r="Q42" s="121" t="s">
        <v>266</v>
      </c>
      <c r="R42" s="121" t="s">
        <v>165</v>
      </c>
      <c r="S42" s="121" t="s">
        <v>672</v>
      </c>
      <c r="T42" s="121" t="s">
        <v>197</v>
      </c>
      <c r="U42" s="121" t="s">
        <v>281</v>
      </c>
      <c r="V42" s="121" t="s">
        <v>313</v>
      </c>
      <c r="W42" s="121" t="s">
        <v>613</v>
      </c>
      <c r="X42" s="121" t="s">
        <v>569</v>
      </c>
      <c r="Y42" s="121"/>
      <c r="Z42" s="121"/>
      <c r="AA42" s="121"/>
      <c r="AB42" s="121" t="s">
        <v>605</v>
      </c>
      <c r="AC42" s="119">
        <v>36426</v>
      </c>
      <c r="AD42" s="121" t="s">
        <v>179</v>
      </c>
      <c r="AE42" s="121" t="s">
        <v>198</v>
      </c>
      <c r="AF42" s="121" t="s">
        <v>337</v>
      </c>
      <c r="AG42" s="121" t="s">
        <v>165</v>
      </c>
      <c r="AH42" s="121" t="s">
        <v>162</v>
      </c>
      <c r="AI42" s="121" t="s">
        <v>378</v>
      </c>
      <c r="AJ42" s="121" t="s">
        <v>455</v>
      </c>
      <c r="AK42" s="121" t="s">
        <v>673</v>
      </c>
      <c r="AL42" s="121"/>
      <c r="AM42" s="121"/>
      <c r="AN42" s="121"/>
      <c r="AO42" s="121" t="s">
        <v>235</v>
      </c>
      <c r="AP42" s="119">
        <v>74232</v>
      </c>
      <c r="AQ42" s="121" t="s">
        <v>179</v>
      </c>
      <c r="AR42" s="121" t="s">
        <v>162</v>
      </c>
      <c r="AS42" s="121" t="s">
        <v>243</v>
      </c>
      <c r="AT42" s="121" t="s">
        <v>340</v>
      </c>
      <c r="AU42" s="121" t="s">
        <v>165</v>
      </c>
      <c r="AV42" s="121" t="s">
        <v>414</v>
      </c>
      <c r="AW42" s="121" t="s">
        <v>443</v>
      </c>
      <c r="AX42" s="121" t="s">
        <v>674</v>
      </c>
      <c r="AY42" s="121"/>
      <c r="AZ42" s="121"/>
      <c r="BA42" s="121"/>
      <c r="BB42" s="121" t="s">
        <v>675</v>
      </c>
      <c r="BC42" s="119">
        <v>37822</v>
      </c>
      <c r="BD42" s="121" t="s">
        <v>266</v>
      </c>
      <c r="BE42" s="121" t="s">
        <v>162</v>
      </c>
      <c r="BF42" s="121" t="s">
        <v>361</v>
      </c>
      <c r="BG42" s="121" t="s">
        <v>197</v>
      </c>
      <c r="BH42" s="121" t="s">
        <v>198</v>
      </c>
      <c r="BI42" s="121" t="s">
        <v>446</v>
      </c>
      <c r="BJ42" s="121" t="s">
        <v>676</v>
      </c>
      <c r="BK42" s="121" t="s">
        <v>677</v>
      </c>
      <c r="BL42" s="121"/>
      <c r="BM42" s="121"/>
      <c r="BN42" s="121"/>
      <c r="BO42" s="121" t="s">
        <v>678</v>
      </c>
      <c r="BP42" s="119">
        <v>36410</v>
      </c>
      <c r="BQ42" s="121" t="s">
        <v>179</v>
      </c>
      <c r="BR42" s="121" t="s">
        <v>162</v>
      </c>
      <c r="BS42" s="121" t="s">
        <v>317</v>
      </c>
      <c r="BT42" s="121" t="s">
        <v>276</v>
      </c>
      <c r="BU42" s="121" t="s">
        <v>165</v>
      </c>
      <c r="BV42" s="121" t="s">
        <v>427</v>
      </c>
      <c r="BW42" s="121" t="s">
        <v>405</v>
      </c>
      <c r="BX42" s="121" t="s">
        <v>328</v>
      </c>
      <c r="BY42" s="121"/>
      <c r="BZ42" s="121"/>
      <c r="CA42" s="121"/>
      <c r="CB42" s="121" t="s">
        <v>367</v>
      </c>
      <c r="CC42" s="119">
        <v>74163</v>
      </c>
      <c r="CE42" s="121" t="s">
        <v>679</v>
      </c>
      <c r="CF42" s="119">
        <v>37790</v>
      </c>
      <c r="CH42" s="121" t="s">
        <v>680</v>
      </c>
      <c r="CI42" s="119">
        <v>36373</v>
      </c>
      <c r="CK42" s="121" t="s">
        <v>655</v>
      </c>
      <c r="CL42" s="119" t="s">
        <v>206</v>
      </c>
      <c r="CM42" s="119" t="s">
        <v>206</v>
      </c>
      <c r="CN42" s="119" t="s">
        <v>206</v>
      </c>
      <c r="CO42" s="119" t="s">
        <v>206</v>
      </c>
      <c r="CP42" s="119" t="s">
        <v>206</v>
      </c>
      <c r="CQ42" s="119" t="s">
        <v>206</v>
      </c>
      <c r="CR42" s="119" t="s">
        <v>206</v>
      </c>
      <c r="CS42" s="119" t="s">
        <v>206</v>
      </c>
      <c r="CT42" s="119" t="s">
        <v>206</v>
      </c>
    </row>
    <row r="43" spans="2:98" ht="14.25">
      <c r="B43" s="119" t="s">
        <v>644</v>
      </c>
      <c r="C43" s="119">
        <v>2472</v>
      </c>
      <c r="D43" s="121" t="s">
        <v>197</v>
      </c>
      <c r="E43" s="121" t="s">
        <v>556</v>
      </c>
      <c r="F43" s="121" t="s">
        <v>471</v>
      </c>
      <c r="G43" s="121" t="s">
        <v>178</v>
      </c>
      <c r="H43" s="121" t="s">
        <v>171</v>
      </c>
      <c r="I43" s="121" t="s">
        <v>681</v>
      </c>
      <c r="J43" s="121" t="s">
        <v>515</v>
      </c>
      <c r="K43" s="121" t="s">
        <v>492</v>
      </c>
      <c r="L43" s="121"/>
      <c r="M43" s="121"/>
      <c r="N43" s="121"/>
      <c r="O43" s="121" t="s">
        <v>682</v>
      </c>
      <c r="P43" s="119">
        <v>1311</v>
      </c>
      <c r="Q43" s="121" t="s">
        <v>191</v>
      </c>
      <c r="R43" s="121" t="s">
        <v>683</v>
      </c>
      <c r="S43" s="121" t="s">
        <v>583</v>
      </c>
      <c r="T43" s="121" t="s">
        <v>239</v>
      </c>
      <c r="U43" s="121" t="s">
        <v>165</v>
      </c>
      <c r="V43" s="121" t="s">
        <v>684</v>
      </c>
      <c r="W43" s="121" t="s">
        <v>685</v>
      </c>
      <c r="X43" s="121" t="s">
        <v>681</v>
      </c>
      <c r="Y43" s="121"/>
      <c r="Z43" s="121"/>
      <c r="AA43" s="121"/>
      <c r="AB43" s="121" t="s">
        <v>686</v>
      </c>
      <c r="AC43" s="119">
        <v>1161</v>
      </c>
      <c r="AD43" s="121" t="s">
        <v>276</v>
      </c>
      <c r="AE43" s="121" t="s">
        <v>351</v>
      </c>
      <c r="AF43" s="121" t="s">
        <v>620</v>
      </c>
      <c r="AG43" s="121" t="s">
        <v>231</v>
      </c>
      <c r="AH43" s="121" t="s">
        <v>266</v>
      </c>
      <c r="AI43" s="121" t="s">
        <v>611</v>
      </c>
      <c r="AJ43" s="121" t="s">
        <v>461</v>
      </c>
      <c r="AK43" s="121" t="s">
        <v>245</v>
      </c>
      <c r="AL43" s="121"/>
      <c r="AM43" s="121"/>
      <c r="AN43" s="121"/>
      <c r="AO43" s="121" t="s">
        <v>687</v>
      </c>
      <c r="AP43" s="119">
        <v>2485</v>
      </c>
      <c r="AQ43" s="121" t="s">
        <v>197</v>
      </c>
      <c r="AR43" s="121" t="s">
        <v>343</v>
      </c>
      <c r="AS43" s="121" t="s">
        <v>688</v>
      </c>
      <c r="AT43" s="121" t="s">
        <v>217</v>
      </c>
      <c r="AU43" s="121" t="s">
        <v>331</v>
      </c>
      <c r="AV43" s="121" t="s">
        <v>530</v>
      </c>
      <c r="AW43" s="121" t="s">
        <v>689</v>
      </c>
      <c r="AX43" s="121" t="s">
        <v>427</v>
      </c>
      <c r="AY43" s="121"/>
      <c r="AZ43" s="121"/>
      <c r="BA43" s="121"/>
      <c r="BB43" s="121" t="s">
        <v>690</v>
      </c>
      <c r="BC43" s="119">
        <v>1315</v>
      </c>
      <c r="BD43" s="121" t="s">
        <v>197</v>
      </c>
      <c r="BE43" s="121" t="s">
        <v>556</v>
      </c>
      <c r="BF43" s="121" t="s">
        <v>691</v>
      </c>
      <c r="BG43" s="121" t="s">
        <v>260</v>
      </c>
      <c r="BH43" s="121" t="s">
        <v>171</v>
      </c>
      <c r="BI43" s="121" t="s">
        <v>313</v>
      </c>
      <c r="BJ43" s="121" t="s">
        <v>251</v>
      </c>
      <c r="BK43" s="121" t="s">
        <v>599</v>
      </c>
      <c r="BL43" s="121"/>
      <c r="BM43" s="121"/>
      <c r="BN43" s="121"/>
      <c r="BO43" s="121" t="s">
        <v>692</v>
      </c>
      <c r="BP43" s="119">
        <v>1170</v>
      </c>
      <c r="BQ43" s="121" t="s">
        <v>231</v>
      </c>
      <c r="BR43" s="121" t="s">
        <v>683</v>
      </c>
      <c r="BS43" s="121" t="s">
        <v>357</v>
      </c>
      <c r="BT43" s="121" t="s">
        <v>426</v>
      </c>
      <c r="BU43" s="121" t="s">
        <v>231</v>
      </c>
      <c r="BV43" s="121" t="s">
        <v>579</v>
      </c>
      <c r="BW43" s="121" t="s">
        <v>693</v>
      </c>
      <c r="BX43" s="121" t="s">
        <v>583</v>
      </c>
      <c r="BY43" s="121"/>
      <c r="BZ43" s="121"/>
      <c r="CA43" s="121"/>
      <c r="CB43" s="121" t="s">
        <v>694</v>
      </c>
      <c r="CC43" s="119">
        <v>2468</v>
      </c>
      <c r="CE43" s="121" t="s">
        <v>261</v>
      </c>
      <c r="CF43" s="119">
        <v>1308</v>
      </c>
      <c r="CH43" s="121" t="s">
        <v>580</v>
      </c>
      <c r="CI43" s="119">
        <v>1160</v>
      </c>
      <c r="CK43" s="121" t="s">
        <v>214</v>
      </c>
      <c r="CL43" s="119" t="s">
        <v>206</v>
      </c>
      <c r="CM43" s="119" t="s">
        <v>206</v>
      </c>
      <c r="CN43" s="119" t="s">
        <v>206</v>
      </c>
      <c r="CO43" s="119" t="s">
        <v>206</v>
      </c>
      <c r="CP43" s="119" t="s">
        <v>206</v>
      </c>
      <c r="CQ43" s="119" t="s">
        <v>206</v>
      </c>
      <c r="CR43" s="119" t="s">
        <v>206</v>
      </c>
      <c r="CS43" s="119" t="s">
        <v>206</v>
      </c>
      <c r="CT43" s="119" t="s">
        <v>206</v>
      </c>
    </row>
    <row r="44" spans="1:98" ht="12.75">
      <c r="A44" s="119" t="s">
        <v>695</v>
      </c>
      <c r="B44" s="119" t="s">
        <v>5</v>
      </c>
      <c r="C44" s="119">
        <v>581174</v>
      </c>
      <c r="D44" s="121" t="s">
        <v>162</v>
      </c>
      <c r="E44" s="121" t="s">
        <v>163</v>
      </c>
      <c r="F44" s="121" t="s">
        <v>164</v>
      </c>
      <c r="G44" s="121" t="s">
        <v>165</v>
      </c>
      <c r="H44" s="121" t="s">
        <v>166</v>
      </c>
      <c r="I44" s="121" t="s">
        <v>167</v>
      </c>
      <c r="J44" s="121" t="s">
        <v>168</v>
      </c>
      <c r="K44" s="121" t="s">
        <v>169</v>
      </c>
      <c r="L44" s="121"/>
      <c r="M44" s="121"/>
      <c r="N44" s="121"/>
      <c r="O44" s="121" t="s">
        <v>170</v>
      </c>
      <c r="P44" s="119">
        <v>296908</v>
      </c>
      <c r="Q44" s="121" t="s">
        <v>171</v>
      </c>
      <c r="R44" s="121" t="s">
        <v>163</v>
      </c>
      <c r="S44" s="121" t="s">
        <v>172</v>
      </c>
      <c r="T44" s="121" t="s">
        <v>173</v>
      </c>
      <c r="U44" s="121" t="s">
        <v>171</v>
      </c>
      <c r="V44" s="121" t="s">
        <v>174</v>
      </c>
      <c r="W44" s="121" t="s">
        <v>175</v>
      </c>
      <c r="X44" s="121" t="s">
        <v>176</v>
      </c>
      <c r="Y44" s="121"/>
      <c r="Z44" s="121"/>
      <c r="AA44" s="121"/>
      <c r="AB44" s="121" t="s">
        <v>177</v>
      </c>
      <c r="AC44" s="119">
        <v>284266</v>
      </c>
      <c r="AD44" s="121" t="s">
        <v>166</v>
      </c>
      <c r="AE44" s="121" t="s">
        <v>163</v>
      </c>
      <c r="AF44" s="121" t="s">
        <v>178</v>
      </c>
      <c r="AG44" s="121" t="s">
        <v>166</v>
      </c>
      <c r="AH44" s="121" t="s">
        <v>179</v>
      </c>
      <c r="AI44" s="121" t="s">
        <v>180</v>
      </c>
      <c r="AJ44" s="121" t="s">
        <v>181</v>
      </c>
      <c r="AK44" s="121" t="s">
        <v>182</v>
      </c>
      <c r="AL44" s="121"/>
      <c r="AM44" s="121"/>
      <c r="AN44" s="121"/>
      <c r="AO44" s="121" t="s">
        <v>183</v>
      </c>
      <c r="AP44" s="119">
        <v>581620</v>
      </c>
      <c r="AQ44" s="121" t="s">
        <v>162</v>
      </c>
      <c r="AR44" s="121" t="s">
        <v>163</v>
      </c>
      <c r="AS44" s="121" t="s">
        <v>184</v>
      </c>
      <c r="AT44" s="121" t="s">
        <v>185</v>
      </c>
      <c r="AU44" s="121" t="s">
        <v>171</v>
      </c>
      <c r="AV44" s="121" t="s">
        <v>186</v>
      </c>
      <c r="AW44" s="121" t="s">
        <v>187</v>
      </c>
      <c r="AX44" s="121" t="s">
        <v>188</v>
      </c>
      <c r="AY44" s="121"/>
      <c r="AZ44" s="121"/>
      <c r="BA44" s="121"/>
      <c r="BB44" s="121" t="s">
        <v>189</v>
      </c>
      <c r="BC44" s="119">
        <v>297135</v>
      </c>
      <c r="BD44" s="121" t="s">
        <v>171</v>
      </c>
      <c r="BE44" s="121" t="s">
        <v>163</v>
      </c>
      <c r="BF44" s="121" t="s">
        <v>190</v>
      </c>
      <c r="BG44" s="121" t="s">
        <v>191</v>
      </c>
      <c r="BH44" s="121" t="s">
        <v>162</v>
      </c>
      <c r="BI44" s="121" t="s">
        <v>192</v>
      </c>
      <c r="BJ44" s="121" t="s">
        <v>193</v>
      </c>
      <c r="BK44" s="121" t="s">
        <v>194</v>
      </c>
      <c r="BL44" s="121"/>
      <c r="BM44" s="121"/>
      <c r="BN44" s="121"/>
      <c r="BO44" s="121" t="s">
        <v>195</v>
      </c>
      <c r="BP44" s="119">
        <v>284485</v>
      </c>
      <c r="BQ44" s="121" t="s">
        <v>166</v>
      </c>
      <c r="BR44" s="121" t="s">
        <v>196</v>
      </c>
      <c r="BS44" s="121" t="s">
        <v>178</v>
      </c>
      <c r="BT44" s="121" t="s">
        <v>197</v>
      </c>
      <c r="BU44" s="121" t="s">
        <v>198</v>
      </c>
      <c r="BV44" s="121" t="s">
        <v>199</v>
      </c>
      <c r="BW44" s="121" t="s">
        <v>200</v>
      </c>
      <c r="BX44" s="121" t="s">
        <v>201</v>
      </c>
      <c r="BY44" s="121"/>
      <c r="BZ44" s="121"/>
      <c r="CA44" s="121"/>
      <c r="CB44" s="121" t="s">
        <v>202</v>
      </c>
      <c r="CC44" s="119">
        <v>580679</v>
      </c>
      <c r="CE44" s="121" t="s">
        <v>203</v>
      </c>
      <c r="CF44" s="119">
        <v>296659</v>
      </c>
      <c r="CH44" s="121" t="s">
        <v>204</v>
      </c>
      <c r="CI44" s="119">
        <v>284020</v>
      </c>
      <c r="CK44" s="121" t="s">
        <v>205</v>
      </c>
      <c r="CL44" s="119" t="s">
        <v>206</v>
      </c>
      <c r="CM44" s="119" t="s">
        <v>206</v>
      </c>
      <c r="CN44" s="119" t="s">
        <v>206</v>
      </c>
      <c r="CO44" s="119" t="s">
        <v>206</v>
      </c>
      <c r="CP44" s="119" t="s">
        <v>206</v>
      </c>
      <c r="CQ44" s="119" t="s">
        <v>206</v>
      </c>
      <c r="CR44" s="119" t="s">
        <v>206</v>
      </c>
      <c r="CS44" s="119" t="s">
        <v>206</v>
      </c>
      <c r="CT44" s="119" t="s">
        <v>206</v>
      </c>
    </row>
    <row r="45" spans="2:98" ht="12.75">
      <c r="B45" s="119" t="s">
        <v>30</v>
      </c>
      <c r="C45" s="119">
        <v>93871</v>
      </c>
      <c r="D45" s="121" t="s">
        <v>173</v>
      </c>
      <c r="E45" s="121" t="s">
        <v>163</v>
      </c>
      <c r="F45" s="121" t="s">
        <v>314</v>
      </c>
      <c r="G45" s="121" t="s">
        <v>217</v>
      </c>
      <c r="H45" s="121" t="s">
        <v>191</v>
      </c>
      <c r="I45" s="121" t="s">
        <v>327</v>
      </c>
      <c r="J45" s="121" t="s">
        <v>696</v>
      </c>
      <c r="K45" s="121" t="s">
        <v>460</v>
      </c>
      <c r="L45" s="121"/>
      <c r="M45" s="121"/>
      <c r="N45" s="121"/>
      <c r="O45" s="121" t="s">
        <v>653</v>
      </c>
      <c r="P45" s="119">
        <v>47766</v>
      </c>
      <c r="Q45" s="121" t="s">
        <v>185</v>
      </c>
      <c r="R45" s="121" t="s">
        <v>163</v>
      </c>
      <c r="S45" s="121" t="s">
        <v>688</v>
      </c>
      <c r="T45" s="121" t="s">
        <v>184</v>
      </c>
      <c r="U45" s="121" t="s">
        <v>197</v>
      </c>
      <c r="V45" s="121" t="s">
        <v>334</v>
      </c>
      <c r="W45" s="121" t="s">
        <v>424</v>
      </c>
      <c r="X45" s="121" t="s">
        <v>358</v>
      </c>
      <c r="Y45" s="121"/>
      <c r="Z45" s="121"/>
      <c r="AA45" s="121"/>
      <c r="AB45" s="121" t="s">
        <v>692</v>
      </c>
      <c r="AC45" s="119">
        <v>46105</v>
      </c>
      <c r="AD45" s="121" t="s">
        <v>165</v>
      </c>
      <c r="AE45" s="121" t="s">
        <v>196</v>
      </c>
      <c r="AF45" s="121" t="s">
        <v>697</v>
      </c>
      <c r="AG45" s="121" t="s">
        <v>231</v>
      </c>
      <c r="AH45" s="121" t="s">
        <v>165</v>
      </c>
      <c r="AI45" s="121" t="s">
        <v>427</v>
      </c>
      <c r="AJ45" s="121" t="s">
        <v>410</v>
      </c>
      <c r="AK45" s="121" t="s">
        <v>569</v>
      </c>
      <c r="AL45" s="121"/>
      <c r="AM45" s="121"/>
      <c r="AN45" s="121"/>
      <c r="AO45" s="121" t="s">
        <v>649</v>
      </c>
      <c r="AP45" s="119">
        <v>93962</v>
      </c>
      <c r="AQ45" s="121" t="s">
        <v>173</v>
      </c>
      <c r="AR45" s="121" t="s">
        <v>163</v>
      </c>
      <c r="AS45" s="121" t="s">
        <v>698</v>
      </c>
      <c r="AT45" s="121" t="s">
        <v>305</v>
      </c>
      <c r="AU45" s="121" t="s">
        <v>231</v>
      </c>
      <c r="AV45" s="121" t="s">
        <v>699</v>
      </c>
      <c r="AW45" s="121" t="s">
        <v>269</v>
      </c>
      <c r="AX45" s="121" t="s">
        <v>475</v>
      </c>
      <c r="AY45" s="121"/>
      <c r="AZ45" s="121"/>
      <c r="BA45" s="121"/>
      <c r="BB45" s="121" t="s">
        <v>700</v>
      </c>
      <c r="BC45" s="119">
        <v>47817</v>
      </c>
      <c r="BD45" s="121" t="s">
        <v>191</v>
      </c>
      <c r="BE45" s="121" t="s">
        <v>163</v>
      </c>
      <c r="BF45" s="121" t="s">
        <v>339</v>
      </c>
      <c r="BG45" s="121" t="s">
        <v>253</v>
      </c>
      <c r="BH45" s="121" t="s">
        <v>191</v>
      </c>
      <c r="BI45" s="121" t="s">
        <v>328</v>
      </c>
      <c r="BJ45" s="121" t="s">
        <v>370</v>
      </c>
      <c r="BK45" s="121" t="s">
        <v>414</v>
      </c>
      <c r="BL45" s="121"/>
      <c r="BM45" s="121"/>
      <c r="BN45" s="121"/>
      <c r="BO45" s="121" t="s">
        <v>538</v>
      </c>
      <c r="BP45" s="119">
        <v>46145</v>
      </c>
      <c r="BQ45" s="121" t="s">
        <v>331</v>
      </c>
      <c r="BR45" s="121" t="s">
        <v>196</v>
      </c>
      <c r="BS45" s="121" t="s">
        <v>333</v>
      </c>
      <c r="BT45" s="121" t="s">
        <v>164</v>
      </c>
      <c r="BU45" s="121" t="s">
        <v>290</v>
      </c>
      <c r="BV45" s="121" t="s">
        <v>589</v>
      </c>
      <c r="BW45" s="121" t="s">
        <v>348</v>
      </c>
      <c r="BX45" s="121" t="s">
        <v>374</v>
      </c>
      <c r="BY45" s="121"/>
      <c r="BZ45" s="121"/>
      <c r="CA45" s="121"/>
      <c r="CB45" s="121" t="s">
        <v>701</v>
      </c>
      <c r="CC45" s="119">
        <v>93794</v>
      </c>
      <c r="CE45" s="121" t="s">
        <v>702</v>
      </c>
      <c r="CF45" s="119">
        <v>47726</v>
      </c>
      <c r="CH45" s="121" t="s">
        <v>209</v>
      </c>
      <c r="CI45" s="119">
        <v>46068</v>
      </c>
      <c r="CK45" s="121" t="s">
        <v>703</v>
      </c>
      <c r="CL45" s="119" t="s">
        <v>206</v>
      </c>
      <c r="CM45" s="119" t="s">
        <v>206</v>
      </c>
      <c r="CN45" s="119" t="s">
        <v>206</v>
      </c>
      <c r="CO45" s="119" t="s">
        <v>206</v>
      </c>
      <c r="CP45" s="119" t="s">
        <v>206</v>
      </c>
      <c r="CQ45" s="119" t="s">
        <v>206</v>
      </c>
      <c r="CR45" s="119" t="s">
        <v>206</v>
      </c>
      <c r="CS45" s="119" t="s">
        <v>206</v>
      </c>
      <c r="CT45" s="119" t="s">
        <v>206</v>
      </c>
    </row>
    <row r="46" spans="2:98" ht="12.75">
      <c r="B46" s="119" t="s">
        <v>704</v>
      </c>
      <c r="C46" s="119">
        <v>485215</v>
      </c>
      <c r="D46" s="121" t="s">
        <v>166</v>
      </c>
      <c r="E46" s="121" t="s">
        <v>163</v>
      </c>
      <c r="F46" s="121" t="s">
        <v>222</v>
      </c>
      <c r="G46" s="121" t="s">
        <v>162</v>
      </c>
      <c r="H46" s="121" t="s">
        <v>266</v>
      </c>
      <c r="I46" s="121" t="s">
        <v>558</v>
      </c>
      <c r="J46" s="121" t="s">
        <v>168</v>
      </c>
      <c r="K46" s="121" t="s">
        <v>705</v>
      </c>
      <c r="L46" s="121"/>
      <c r="M46" s="121"/>
      <c r="N46" s="121"/>
      <c r="O46" s="121" t="s">
        <v>513</v>
      </c>
      <c r="P46" s="119">
        <v>248021</v>
      </c>
      <c r="Q46" s="121" t="s">
        <v>162</v>
      </c>
      <c r="R46" s="121" t="s">
        <v>163</v>
      </c>
      <c r="S46" s="121" t="s">
        <v>606</v>
      </c>
      <c r="T46" s="121" t="s">
        <v>165</v>
      </c>
      <c r="U46" s="121" t="s">
        <v>166</v>
      </c>
      <c r="V46" s="121" t="s">
        <v>436</v>
      </c>
      <c r="W46" s="121" t="s">
        <v>706</v>
      </c>
      <c r="X46" s="121" t="s">
        <v>411</v>
      </c>
      <c r="Y46" s="121"/>
      <c r="Z46" s="121"/>
      <c r="AA46" s="121"/>
      <c r="AB46" s="121" t="s">
        <v>259</v>
      </c>
      <c r="AC46" s="119">
        <v>237194</v>
      </c>
      <c r="AD46" s="121" t="s">
        <v>266</v>
      </c>
      <c r="AE46" s="121" t="s">
        <v>196</v>
      </c>
      <c r="AF46" s="121" t="s">
        <v>340</v>
      </c>
      <c r="AG46" s="121" t="s">
        <v>179</v>
      </c>
      <c r="AH46" s="121" t="s">
        <v>271</v>
      </c>
      <c r="AI46" s="121" t="s">
        <v>707</v>
      </c>
      <c r="AJ46" s="121" t="s">
        <v>449</v>
      </c>
      <c r="AK46" s="121" t="s">
        <v>288</v>
      </c>
      <c r="AL46" s="121"/>
      <c r="AM46" s="121"/>
      <c r="AN46" s="121"/>
      <c r="AO46" s="121" t="s">
        <v>708</v>
      </c>
      <c r="AP46" s="119">
        <v>485563</v>
      </c>
      <c r="AQ46" s="121" t="s">
        <v>166</v>
      </c>
      <c r="AR46" s="121" t="s">
        <v>196</v>
      </c>
      <c r="AS46" s="121" t="s">
        <v>426</v>
      </c>
      <c r="AT46" s="121" t="s">
        <v>331</v>
      </c>
      <c r="AU46" s="121" t="s">
        <v>166</v>
      </c>
      <c r="AV46" s="121" t="s">
        <v>554</v>
      </c>
      <c r="AW46" s="121" t="s">
        <v>224</v>
      </c>
      <c r="AX46" s="121" t="s">
        <v>709</v>
      </c>
      <c r="AY46" s="121"/>
      <c r="AZ46" s="121"/>
      <c r="BA46" s="121"/>
      <c r="BB46" s="121" t="s">
        <v>296</v>
      </c>
      <c r="BC46" s="119">
        <v>248196</v>
      </c>
      <c r="BD46" s="121" t="s">
        <v>166</v>
      </c>
      <c r="BE46" s="121" t="s">
        <v>196</v>
      </c>
      <c r="BF46" s="121" t="s">
        <v>253</v>
      </c>
      <c r="BG46" s="121" t="s">
        <v>281</v>
      </c>
      <c r="BH46" s="121" t="s">
        <v>166</v>
      </c>
      <c r="BI46" s="121" t="s">
        <v>167</v>
      </c>
      <c r="BJ46" s="121" t="s">
        <v>287</v>
      </c>
      <c r="BK46" s="121" t="s">
        <v>562</v>
      </c>
      <c r="BL46" s="121"/>
      <c r="BM46" s="121"/>
      <c r="BN46" s="121"/>
      <c r="BO46" s="121" t="s">
        <v>435</v>
      </c>
      <c r="BP46" s="119">
        <v>237367</v>
      </c>
      <c r="BQ46" s="121" t="s">
        <v>266</v>
      </c>
      <c r="BR46" s="121" t="s">
        <v>196</v>
      </c>
      <c r="BS46" s="121" t="s">
        <v>340</v>
      </c>
      <c r="BT46" s="121" t="s">
        <v>173</v>
      </c>
      <c r="BU46" s="121" t="s">
        <v>162</v>
      </c>
      <c r="BV46" s="121" t="s">
        <v>681</v>
      </c>
      <c r="BW46" s="121" t="s">
        <v>667</v>
      </c>
      <c r="BX46" s="121" t="s">
        <v>241</v>
      </c>
      <c r="BY46" s="121"/>
      <c r="BZ46" s="121"/>
      <c r="CA46" s="121"/>
      <c r="CB46" s="121" t="s">
        <v>710</v>
      </c>
      <c r="CC46" s="119">
        <v>484801</v>
      </c>
      <c r="CE46" s="121" t="s">
        <v>177</v>
      </c>
      <c r="CF46" s="119">
        <v>247815</v>
      </c>
      <c r="CH46" s="121" t="s">
        <v>384</v>
      </c>
      <c r="CI46" s="119">
        <v>236986</v>
      </c>
      <c r="CK46" s="121" t="s">
        <v>189</v>
      </c>
      <c r="CL46" s="119" t="s">
        <v>206</v>
      </c>
      <c r="CM46" s="119" t="s">
        <v>206</v>
      </c>
      <c r="CN46" s="119" t="s">
        <v>206</v>
      </c>
      <c r="CO46" s="119" t="s">
        <v>206</v>
      </c>
      <c r="CP46" s="119" t="s">
        <v>206</v>
      </c>
      <c r="CQ46" s="119" t="s">
        <v>206</v>
      </c>
      <c r="CR46" s="119" t="s">
        <v>206</v>
      </c>
      <c r="CS46" s="119" t="s">
        <v>206</v>
      </c>
      <c r="CT46" s="119" t="s">
        <v>206</v>
      </c>
    </row>
    <row r="47" spans="2:98" ht="12.75">
      <c r="B47" s="122" t="s">
        <v>711</v>
      </c>
      <c r="C47" s="119">
        <v>2088</v>
      </c>
      <c r="D47" s="121" t="s">
        <v>290</v>
      </c>
      <c r="E47" s="121" t="s">
        <v>621</v>
      </c>
      <c r="F47" s="121" t="s">
        <v>448</v>
      </c>
      <c r="G47" s="121" t="s">
        <v>426</v>
      </c>
      <c r="H47" s="121" t="s">
        <v>198</v>
      </c>
      <c r="I47" s="121" t="s">
        <v>392</v>
      </c>
      <c r="J47" s="121" t="s">
        <v>712</v>
      </c>
      <c r="K47" s="121" t="s">
        <v>635</v>
      </c>
      <c r="L47" s="121"/>
      <c r="M47" s="121"/>
      <c r="N47" s="121"/>
      <c r="O47" s="121" t="s">
        <v>713</v>
      </c>
      <c r="P47" s="119">
        <v>1121</v>
      </c>
      <c r="Q47" s="121" t="s">
        <v>231</v>
      </c>
      <c r="R47" s="121" t="s">
        <v>714</v>
      </c>
      <c r="S47" s="121" t="s">
        <v>542</v>
      </c>
      <c r="T47" s="121" t="s">
        <v>239</v>
      </c>
      <c r="U47" s="121" t="s">
        <v>331</v>
      </c>
      <c r="V47" s="121" t="s">
        <v>232</v>
      </c>
      <c r="W47" s="121" t="s">
        <v>270</v>
      </c>
      <c r="X47" s="121" t="s">
        <v>715</v>
      </c>
      <c r="Y47" s="121"/>
      <c r="Z47" s="121"/>
      <c r="AA47" s="121"/>
      <c r="AB47" s="121" t="s">
        <v>716</v>
      </c>
      <c r="AC47" s="119">
        <v>967</v>
      </c>
      <c r="AD47" s="121" t="s">
        <v>276</v>
      </c>
      <c r="AE47" s="121" t="s">
        <v>717</v>
      </c>
      <c r="AF47" s="121" t="s">
        <v>282</v>
      </c>
      <c r="AG47" s="121" t="s">
        <v>191</v>
      </c>
      <c r="AH47" s="121" t="s">
        <v>266</v>
      </c>
      <c r="AI47" s="121" t="s">
        <v>715</v>
      </c>
      <c r="AJ47" s="121" t="s">
        <v>718</v>
      </c>
      <c r="AK47" s="121" t="s">
        <v>633</v>
      </c>
      <c r="AL47" s="121"/>
      <c r="AM47" s="121"/>
      <c r="AN47" s="121"/>
      <c r="AO47" s="121" t="s">
        <v>597</v>
      </c>
      <c r="AP47" s="119">
        <v>2095</v>
      </c>
      <c r="AQ47" s="121" t="s">
        <v>290</v>
      </c>
      <c r="AR47" s="121" t="s">
        <v>719</v>
      </c>
      <c r="AS47" s="121" t="s">
        <v>272</v>
      </c>
      <c r="AT47" s="121" t="s">
        <v>217</v>
      </c>
      <c r="AU47" s="121" t="s">
        <v>173</v>
      </c>
      <c r="AV47" s="121" t="s">
        <v>332</v>
      </c>
      <c r="AW47" s="121" t="s">
        <v>720</v>
      </c>
      <c r="AX47" s="121" t="s">
        <v>532</v>
      </c>
      <c r="AY47" s="121"/>
      <c r="AZ47" s="121"/>
      <c r="BA47" s="121"/>
      <c r="BB47" s="121" t="s">
        <v>575</v>
      </c>
      <c r="BC47" s="119">
        <v>1122</v>
      </c>
      <c r="BD47" s="121" t="s">
        <v>340</v>
      </c>
      <c r="BE47" s="121" t="s">
        <v>339</v>
      </c>
      <c r="BF47" s="121" t="s">
        <v>721</v>
      </c>
      <c r="BG47" s="121" t="s">
        <v>260</v>
      </c>
      <c r="BH47" s="121" t="s">
        <v>198</v>
      </c>
      <c r="BI47" s="121" t="s">
        <v>722</v>
      </c>
      <c r="BJ47" s="121" t="s">
        <v>723</v>
      </c>
      <c r="BK47" s="121" t="s">
        <v>724</v>
      </c>
      <c r="BL47" s="121"/>
      <c r="BM47" s="121"/>
      <c r="BN47" s="121"/>
      <c r="BO47" s="121" t="s">
        <v>522</v>
      </c>
      <c r="BP47" s="119">
        <v>973</v>
      </c>
      <c r="BQ47" s="121" t="s">
        <v>231</v>
      </c>
      <c r="BR47" s="121" t="s">
        <v>509</v>
      </c>
      <c r="BS47" s="121" t="s">
        <v>725</v>
      </c>
      <c r="BT47" s="121" t="s">
        <v>426</v>
      </c>
      <c r="BU47" s="121" t="s">
        <v>290</v>
      </c>
      <c r="BV47" s="121" t="s">
        <v>176</v>
      </c>
      <c r="BW47" s="121" t="s">
        <v>726</v>
      </c>
      <c r="BX47" s="121" t="s">
        <v>174</v>
      </c>
      <c r="BY47" s="121"/>
      <c r="BZ47" s="121"/>
      <c r="CA47" s="121"/>
      <c r="CB47" s="121" t="s">
        <v>393</v>
      </c>
      <c r="CC47" s="119">
        <v>2084</v>
      </c>
      <c r="CE47" s="121" t="s">
        <v>727</v>
      </c>
      <c r="CF47" s="119">
        <v>1118</v>
      </c>
      <c r="CH47" s="121" t="s">
        <v>476</v>
      </c>
      <c r="CI47" s="119">
        <v>966</v>
      </c>
      <c r="CK47" s="121" t="s">
        <v>728</v>
      </c>
      <c r="CL47" s="119" t="s">
        <v>206</v>
      </c>
      <c r="CM47" s="119" t="s">
        <v>206</v>
      </c>
      <c r="CN47" s="119" t="s">
        <v>206</v>
      </c>
      <c r="CO47" s="119" t="s">
        <v>206</v>
      </c>
      <c r="CP47" s="119" t="s">
        <v>206</v>
      </c>
      <c r="CQ47" s="119" t="s">
        <v>206</v>
      </c>
      <c r="CR47" s="119" t="s">
        <v>206</v>
      </c>
      <c r="CS47" s="119" t="s">
        <v>206</v>
      </c>
      <c r="CT47" s="119" t="s">
        <v>206</v>
      </c>
    </row>
    <row r="48" spans="2:98" ht="12.75">
      <c r="B48" s="122" t="s">
        <v>77</v>
      </c>
      <c r="C48" s="119">
        <v>487303</v>
      </c>
      <c r="D48" s="121">
        <v>0.6</v>
      </c>
      <c r="E48" s="121">
        <v>0.2</v>
      </c>
      <c r="F48" s="121">
        <v>2.9</v>
      </c>
      <c r="G48" s="121">
        <v>0.7</v>
      </c>
      <c r="H48" s="121">
        <v>0.5</v>
      </c>
      <c r="I48" s="121">
        <v>11</v>
      </c>
      <c r="J48" s="121">
        <v>51.8</v>
      </c>
      <c r="K48" s="121">
        <v>32.3</v>
      </c>
      <c r="L48" s="121"/>
      <c r="M48" s="121"/>
      <c r="N48" s="121"/>
      <c r="O48" s="121">
        <v>84.1</v>
      </c>
      <c r="P48" s="119">
        <v>249142</v>
      </c>
      <c r="Q48" s="121">
        <v>0.7</v>
      </c>
      <c r="R48" s="121">
        <v>0.2</v>
      </c>
      <c r="S48" s="121">
        <v>3.9</v>
      </c>
      <c r="T48" s="121">
        <v>1</v>
      </c>
      <c r="U48" s="121">
        <v>0.6</v>
      </c>
      <c r="V48" s="121">
        <v>13.6</v>
      </c>
      <c r="W48" s="121">
        <v>54.3</v>
      </c>
      <c r="X48" s="121">
        <v>25.6</v>
      </c>
      <c r="Y48" s="121"/>
      <c r="Z48" s="121"/>
      <c r="AA48" s="121"/>
      <c r="AB48" s="121">
        <v>79.9</v>
      </c>
      <c r="AC48" s="119">
        <v>238161</v>
      </c>
      <c r="AD48" s="121">
        <v>0.5</v>
      </c>
      <c r="AE48" s="121">
        <v>0.2</v>
      </c>
      <c r="AF48" s="121">
        <v>1.9</v>
      </c>
      <c r="AG48" s="121">
        <v>0.4</v>
      </c>
      <c r="AH48" s="121">
        <v>0.3</v>
      </c>
      <c r="AI48" s="121">
        <v>8.1</v>
      </c>
      <c r="AJ48" s="121">
        <v>49.2</v>
      </c>
      <c r="AK48" s="121">
        <v>39.4</v>
      </c>
      <c r="AL48" s="121"/>
      <c r="AM48" s="121"/>
      <c r="AN48" s="121"/>
      <c r="AO48" s="121">
        <v>88.6</v>
      </c>
      <c r="AP48" s="119">
        <v>487658</v>
      </c>
      <c r="AQ48" s="121">
        <v>0.6</v>
      </c>
      <c r="AR48" s="121">
        <v>0.2</v>
      </c>
      <c r="AS48" s="121">
        <v>2.4</v>
      </c>
      <c r="AT48" s="121">
        <v>1.2</v>
      </c>
      <c r="AU48" s="121">
        <v>0.7</v>
      </c>
      <c r="AV48" s="121">
        <v>13.7</v>
      </c>
      <c r="AW48" s="121">
        <v>47.4</v>
      </c>
      <c r="AX48" s="121">
        <v>34</v>
      </c>
      <c r="AY48" s="121"/>
      <c r="AZ48" s="121"/>
      <c r="BA48" s="121"/>
      <c r="BB48" s="121">
        <v>81.3</v>
      </c>
      <c r="BC48" s="119">
        <v>249318</v>
      </c>
      <c r="BD48" s="121">
        <v>0.6</v>
      </c>
      <c r="BE48" s="121">
        <v>0.2</v>
      </c>
      <c r="BF48" s="121">
        <v>2.9</v>
      </c>
      <c r="BG48" s="121">
        <v>1.1</v>
      </c>
      <c r="BH48" s="121">
        <v>0.6</v>
      </c>
      <c r="BI48" s="121">
        <v>12.8</v>
      </c>
      <c r="BJ48" s="121">
        <v>44.3</v>
      </c>
      <c r="BK48" s="121">
        <v>37.5</v>
      </c>
      <c r="BL48" s="121"/>
      <c r="BM48" s="121"/>
      <c r="BN48" s="121"/>
      <c r="BO48" s="121">
        <v>81.8</v>
      </c>
      <c r="BP48" s="119">
        <v>238340</v>
      </c>
      <c r="BQ48" s="121">
        <v>0.5</v>
      </c>
      <c r="BR48" s="121">
        <v>0.1</v>
      </c>
      <c r="BS48" s="121">
        <v>1.9</v>
      </c>
      <c r="BT48" s="121">
        <v>1.3</v>
      </c>
      <c r="BU48" s="121">
        <v>0.7</v>
      </c>
      <c r="BV48" s="121">
        <v>14.6</v>
      </c>
      <c r="BW48" s="121">
        <v>50.6</v>
      </c>
      <c r="BX48" s="121">
        <v>30.2</v>
      </c>
      <c r="BY48" s="121"/>
      <c r="BZ48" s="121"/>
      <c r="CA48" s="121"/>
      <c r="CB48" s="121">
        <v>80.8</v>
      </c>
      <c r="CC48" s="119">
        <v>486885</v>
      </c>
      <c r="CE48" s="121">
        <v>76.3</v>
      </c>
      <c r="CF48" s="119">
        <v>248933</v>
      </c>
      <c r="CH48" s="121">
        <v>74.3</v>
      </c>
      <c r="CI48" s="119">
        <v>237952</v>
      </c>
      <c r="CK48" s="121">
        <v>78.3</v>
      </c>
      <c r="CL48" s="119" t="s">
        <v>206</v>
      </c>
      <c r="CM48" s="119" t="s">
        <v>206</v>
      </c>
      <c r="CN48" s="119" t="s">
        <v>206</v>
      </c>
      <c r="CO48" s="119" t="s">
        <v>206</v>
      </c>
      <c r="CP48" s="119" t="s">
        <v>206</v>
      </c>
      <c r="CQ48" s="119" t="s">
        <v>206</v>
      </c>
      <c r="CR48" s="119" t="s">
        <v>206</v>
      </c>
      <c r="CS48" s="119" t="s">
        <v>206</v>
      </c>
      <c r="CT48" s="119" t="s">
        <v>206</v>
      </c>
    </row>
    <row r="49" spans="1:98" ht="12.75">
      <c r="A49" s="119" t="s">
        <v>729</v>
      </c>
      <c r="B49" s="119" t="s">
        <v>5</v>
      </c>
      <c r="C49" s="119">
        <v>581174</v>
      </c>
      <c r="D49" s="121" t="s">
        <v>162</v>
      </c>
      <c r="E49" s="121" t="s">
        <v>163</v>
      </c>
      <c r="F49" s="121" t="s">
        <v>164</v>
      </c>
      <c r="G49" s="121" t="s">
        <v>165</v>
      </c>
      <c r="H49" s="121" t="s">
        <v>166</v>
      </c>
      <c r="I49" s="121" t="s">
        <v>167</v>
      </c>
      <c r="J49" s="121" t="s">
        <v>168</v>
      </c>
      <c r="K49" s="121" t="s">
        <v>169</v>
      </c>
      <c r="L49" s="121"/>
      <c r="M49" s="121"/>
      <c r="N49" s="121"/>
      <c r="O49" s="121" t="s">
        <v>170</v>
      </c>
      <c r="P49" s="119">
        <v>296908</v>
      </c>
      <c r="Q49" s="121" t="s">
        <v>171</v>
      </c>
      <c r="R49" s="121" t="s">
        <v>163</v>
      </c>
      <c r="S49" s="121" t="s">
        <v>172</v>
      </c>
      <c r="T49" s="121" t="s">
        <v>173</v>
      </c>
      <c r="U49" s="121" t="s">
        <v>171</v>
      </c>
      <c r="V49" s="121" t="s">
        <v>174</v>
      </c>
      <c r="W49" s="121" t="s">
        <v>175</v>
      </c>
      <c r="X49" s="121" t="s">
        <v>176</v>
      </c>
      <c r="Y49" s="121"/>
      <c r="Z49" s="121"/>
      <c r="AA49" s="121"/>
      <c r="AB49" s="121" t="s">
        <v>177</v>
      </c>
      <c r="AC49" s="119">
        <v>284266</v>
      </c>
      <c r="AD49" s="121" t="s">
        <v>166</v>
      </c>
      <c r="AE49" s="121" t="s">
        <v>163</v>
      </c>
      <c r="AF49" s="121" t="s">
        <v>178</v>
      </c>
      <c r="AG49" s="121" t="s">
        <v>166</v>
      </c>
      <c r="AH49" s="121" t="s">
        <v>179</v>
      </c>
      <c r="AI49" s="121" t="s">
        <v>180</v>
      </c>
      <c r="AJ49" s="121" t="s">
        <v>181</v>
      </c>
      <c r="AK49" s="121" t="s">
        <v>182</v>
      </c>
      <c r="AL49" s="121"/>
      <c r="AM49" s="121"/>
      <c r="AN49" s="121"/>
      <c r="AO49" s="121" t="s">
        <v>183</v>
      </c>
      <c r="AP49" s="119">
        <v>581620</v>
      </c>
      <c r="AQ49" s="121" t="s">
        <v>162</v>
      </c>
      <c r="AR49" s="121" t="s">
        <v>163</v>
      </c>
      <c r="AS49" s="121" t="s">
        <v>184</v>
      </c>
      <c r="AT49" s="121" t="s">
        <v>185</v>
      </c>
      <c r="AU49" s="121" t="s">
        <v>171</v>
      </c>
      <c r="AV49" s="121" t="s">
        <v>186</v>
      </c>
      <c r="AW49" s="121" t="s">
        <v>187</v>
      </c>
      <c r="AX49" s="121" t="s">
        <v>188</v>
      </c>
      <c r="AY49" s="121"/>
      <c r="AZ49" s="121"/>
      <c r="BA49" s="121"/>
      <c r="BB49" s="121" t="s">
        <v>189</v>
      </c>
      <c r="BC49" s="119">
        <v>297135</v>
      </c>
      <c r="BD49" s="121" t="s">
        <v>171</v>
      </c>
      <c r="BE49" s="121" t="s">
        <v>163</v>
      </c>
      <c r="BF49" s="121" t="s">
        <v>190</v>
      </c>
      <c r="BG49" s="121" t="s">
        <v>191</v>
      </c>
      <c r="BH49" s="121" t="s">
        <v>162</v>
      </c>
      <c r="BI49" s="121" t="s">
        <v>192</v>
      </c>
      <c r="BJ49" s="121" t="s">
        <v>193</v>
      </c>
      <c r="BK49" s="121" t="s">
        <v>194</v>
      </c>
      <c r="BL49" s="121"/>
      <c r="BM49" s="121"/>
      <c r="BN49" s="121"/>
      <c r="BO49" s="121" t="s">
        <v>195</v>
      </c>
      <c r="BP49" s="119">
        <v>284485</v>
      </c>
      <c r="BQ49" s="121" t="s">
        <v>166</v>
      </c>
      <c r="BR49" s="121" t="s">
        <v>196</v>
      </c>
      <c r="BS49" s="121" t="s">
        <v>178</v>
      </c>
      <c r="BT49" s="121" t="s">
        <v>197</v>
      </c>
      <c r="BU49" s="121" t="s">
        <v>198</v>
      </c>
      <c r="BV49" s="121" t="s">
        <v>199</v>
      </c>
      <c r="BW49" s="121" t="s">
        <v>200</v>
      </c>
      <c r="BX49" s="121" t="s">
        <v>201</v>
      </c>
      <c r="BY49" s="121"/>
      <c r="BZ49" s="121"/>
      <c r="CA49" s="121"/>
      <c r="CB49" s="121" t="s">
        <v>202</v>
      </c>
      <c r="CC49" s="119">
        <v>580679</v>
      </c>
      <c r="CE49" s="121" t="s">
        <v>203</v>
      </c>
      <c r="CF49" s="119">
        <v>296659</v>
      </c>
      <c r="CH49" s="121" t="s">
        <v>204</v>
      </c>
      <c r="CI49" s="119">
        <v>284020</v>
      </c>
      <c r="CK49" s="121" t="s">
        <v>205</v>
      </c>
      <c r="CL49" s="119" t="s">
        <v>206</v>
      </c>
      <c r="CM49" s="119" t="s">
        <v>206</v>
      </c>
      <c r="CN49" s="119" t="s">
        <v>206</v>
      </c>
      <c r="CO49" s="119" t="s">
        <v>206</v>
      </c>
      <c r="CP49" s="119" t="s">
        <v>206</v>
      </c>
      <c r="CQ49" s="119" t="s">
        <v>206</v>
      </c>
      <c r="CR49" s="119" t="s">
        <v>206</v>
      </c>
      <c r="CS49" s="119" t="s">
        <v>206</v>
      </c>
      <c r="CT49" s="119" t="s">
        <v>206</v>
      </c>
    </row>
    <row r="50" spans="2:98" ht="12.75">
      <c r="B50" s="119" t="s">
        <v>730</v>
      </c>
      <c r="C50" s="119">
        <v>435711</v>
      </c>
      <c r="D50" s="121" t="s">
        <v>179</v>
      </c>
      <c r="E50" s="121" t="s">
        <v>196</v>
      </c>
      <c r="F50" s="121" t="s">
        <v>266</v>
      </c>
      <c r="G50" s="121" t="s">
        <v>196</v>
      </c>
      <c r="H50" s="121" t="s">
        <v>196</v>
      </c>
      <c r="I50" s="121" t="s">
        <v>322</v>
      </c>
      <c r="J50" s="121" t="s">
        <v>596</v>
      </c>
      <c r="K50" s="121" t="s">
        <v>562</v>
      </c>
      <c r="L50" s="121"/>
      <c r="M50" s="121"/>
      <c r="N50" s="121"/>
      <c r="O50" s="121" t="s">
        <v>731</v>
      </c>
      <c r="P50" s="119">
        <v>203444</v>
      </c>
      <c r="Q50" s="121" t="s">
        <v>179</v>
      </c>
      <c r="R50" s="121" t="s">
        <v>163</v>
      </c>
      <c r="S50" s="121" t="s">
        <v>166</v>
      </c>
      <c r="T50" s="121" t="s">
        <v>163</v>
      </c>
      <c r="U50" s="121" t="s">
        <v>196</v>
      </c>
      <c r="V50" s="121" t="s">
        <v>672</v>
      </c>
      <c r="W50" s="121" t="s">
        <v>732</v>
      </c>
      <c r="X50" s="121" t="s">
        <v>663</v>
      </c>
      <c r="Y50" s="121"/>
      <c r="Z50" s="121"/>
      <c r="AA50" s="121"/>
      <c r="AB50" s="121" t="s">
        <v>733</v>
      </c>
      <c r="AC50" s="119">
        <v>232267</v>
      </c>
      <c r="AD50" s="121" t="s">
        <v>179</v>
      </c>
      <c r="AE50" s="121" t="s">
        <v>196</v>
      </c>
      <c r="AF50" s="121" t="s">
        <v>179</v>
      </c>
      <c r="AG50" s="121" t="s">
        <v>196</v>
      </c>
      <c r="AH50" s="121" t="s">
        <v>196</v>
      </c>
      <c r="AI50" s="121" t="s">
        <v>212</v>
      </c>
      <c r="AJ50" s="121" t="s">
        <v>209</v>
      </c>
      <c r="AK50" s="121" t="s">
        <v>650</v>
      </c>
      <c r="AL50" s="121"/>
      <c r="AM50" s="121"/>
      <c r="AN50" s="121"/>
      <c r="AO50" s="121" t="s">
        <v>734</v>
      </c>
      <c r="AP50" s="119">
        <v>436004</v>
      </c>
      <c r="AQ50" s="121" t="s">
        <v>179</v>
      </c>
      <c r="AR50" s="121" t="s">
        <v>196</v>
      </c>
      <c r="AS50" s="121" t="s">
        <v>271</v>
      </c>
      <c r="AT50" s="121" t="s">
        <v>271</v>
      </c>
      <c r="AU50" s="121" t="s">
        <v>163</v>
      </c>
      <c r="AV50" s="121" t="s">
        <v>735</v>
      </c>
      <c r="AW50" s="121" t="s">
        <v>667</v>
      </c>
      <c r="AX50" s="121" t="s">
        <v>270</v>
      </c>
      <c r="AY50" s="121"/>
      <c r="AZ50" s="121"/>
      <c r="BA50" s="121"/>
      <c r="BB50" s="121" t="s">
        <v>736</v>
      </c>
      <c r="BC50" s="119">
        <v>203584</v>
      </c>
      <c r="BD50" s="121" t="s">
        <v>179</v>
      </c>
      <c r="BE50" s="121" t="s">
        <v>196</v>
      </c>
      <c r="BF50" s="121" t="s">
        <v>271</v>
      </c>
      <c r="BG50" s="121" t="s">
        <v>163</v>
      </c>
      <c r="BH50" s="121" t="s">
        <v>196</v>
      </c>
      <c r="BI50" s="121" t="s">
        <v>373</v>
      </c>
      <c r="BJ50" s="121" t="s">
        <v>737</v>
      </c>
      <c r="BK50" s="121" t="s">
        <v>292</v>
      </c>
      <c r="BL50" s="121"/>
      <c r="BM50" s="121"/>
      <c r="BN50" s="121"/>
      <c r="BO50" s="121" t="s">
        <v>625</v>
      </c>
      <c r="BP50" s="119">
        <v>232420</v>
      </c>
      <c r="BQ50" s="121" t="s">
        <v>179</v>
      </c>
      <c r="BR50" s="121" t="s">
        <v>196</v>
      </c>
      <c r="BS50" s="121" t="s">
        <v>271</v>
      </c>
      <c r="BT50" s="121" t="s">
        <v>271</v>
      </c>
      <c r="BU50" s="121" t="s">
        <v>271</v>
      </c>
      <c r="BV50" s="121" t="s">
        <v>494</v>
      </c>
      <c r="BW50" s="121" t="s">
        <v>738</v>
      </c>
      <c r="BX50" s="121" t="s">
        <v>506</v>
      </c>
      <c r="BY50" s="121"/>
      <c r="BZ50" s="121"/>
      <c r="CA50" s="121"/>
      <c r="CB50" s="121" t="s">
        <v>739</v>
      </c>
      <c r="CC50" s="119">
        <v>435348</v>
      </c>
      <c r="CE50" s="121" t="s">
        <v>442</v>
      </c>
      <c r="CF50" s="119">
        <v>203285</v>
      </c>
      <c r="CH50" s="121" t="s">
        <v>740</v>
      </c>
      <c r="CI50" s="119">
        <v>232063</v>
      </c>
      <c r="CK50" s="121" t="s">
        <v>741</v>
      </c>
      <c r="CL50" s="119" t="s">
        <v>206</v>
      </c>
      <c r="CM50" s="119" t="s">
        <v>206</v>
      </c>
      <c r="CN50" s="119" t="s">
        <v>206</v>
      </c>
      <c r="CO50" s="119" t="s">
        <v>206</v>
      </c>
      <c r="CP50" s="119" t="s">
        <v>206</v>
      </c>
      <c r="CQ50" s="119" t="s">
        <v>206</v>
      </c>
      <c r="CR50" s="119" t="s">
        <v>206</v>
      </c>
      <c r="CS50" s="119" t="s">
        <v>206</v>
      </c>
      <c r="CT50" s="119" t="s">
        <v>206</v>
      </c>
    </row>
    <row r="51" spans="2:98" ht="12.75">
      <c r="B51" s="119" t="s">
        <v>32</v>
      </c>
      <c r="C51" s="119">
        <v>435711</v>
      </c>
      <c r="D51" s="121" t="s">
        <v>179</v>
      </c>
      <c r="E51" s="121" t="s">
        <v>196</v>
      </c>
      <c r="F51" s="121" t="s">
        <v>266</v>
      </c>
      <c r="G51" s="121" t="s">
        <v>196</v>
      </c>
      <c r="H51" s="121" t="s">
        <v>196</v>
      </c>
      <c r="I51" s="121" t="s">
        <v>322</v>
      </c>
      <c r="J51" s="121" t="s">
        <v>596</v>
      </c>
      <c r="K51" s="121" t="s">
        <v>562</v>
      </c>
      <c r="L51" s="121"/>
      <c r="M51" s="121"/>
      <c r="N51" s="121"/>
      <c r="O51" s="121" t="s">
        <v>731</v>
      </c>
      <c r="P51" s="119">
        <v>203444</v>
      </c>
      <c r="Q51" s="121" t="s">
        <v>179</v>
      </c>
      <c r="R51" s="121" t="s">
        <v>163</v>
      </c>
      <c r="S51" s="121" t="s">
        <v>166</v>
      </c>
      <c r="T51" s="121" t="s">
        <v>163</v>
      </c>
      <c r="U51" s="121" t="s">
        <v>196</v>
      </c>
      <c r="V51" s="121" t="s">
        <v>672</v>
      </c>
      <c r="W51" s="121" t="s">
        <v>732</v>
      </c>
      <c r="X51" s="121" t="s">
        <v>663</v>
      </c>
      <c r="Y51" s="121"/>
      <c r="Z51" s="121"/>
      <c r="AA51" s="121"/>
      <c r="AB51" s="121" t="s">
        <v>733</v>
      </c>
      <c r="AC51" s="119">
        <v>232267</v>
      </c>
      <c r="AD51" s="121" t="s">
        <v>179</v>
      </c>
      <c r="AE51" s="121" t="s">
        <v>196</v>
      </c>
      <c r="AF51" s="121" t="s">
        <v>179</v>
      </c>
      <c r="AG51" s="121" t="s">
        <v>196</v>
      </c>
      <c r="AH51" s="121" t="s">
        <v>196</v>
      </c>
      <c r="AI51" s="121" t="s">
        <v>212</v>
      </c>
      <c r="AJ51" s="121" t="s">
        <v>209</v>
      </c>
      <c r="AK51" s="121" t="s">
        <v>650</v>
      </c>
      <c r="AL51" s="121"/>
      <c r="AM51" s="121"/>
      <c r="AN51" s="121"/>
      <c r="AO51" s="121" t="s">
        <v>734</v>
      </c>
      <c r="AP51" s="119">
        <v>436004</v>
      </c>
      <c r="AQ51" s="121" t="s">
        <v>179</v>
      </c>
      <c r="AR51" s="121" t="s">
        <v>196</v>
      </c>
      <c r="AS51" s="121" t="s">
        <v>271</v>
      </c>
      <c r="AT51" s="121" t="s">
        <v>271</v>
      </c>
      <c r="AU51" s="121" t="s">
        <v>163</v>
      </c>
      <c r="AV51" s="121" t="s">
        <v>735</v>
      </c>
      <c r="AW51" s="121" t="s">
        <v>667</v>
      </c>
      <c r="AX51" s="121" t="s">
        <v>270</v>
      </c>
      <c r="AY51" s="121"/>
      <c r="AZ51" s="121"/>
      <c r="BA51" s="121"/>
      <c r="BB51" s="121" t="s">
        <v>736</v>
      </c>
      <c r="BC51" s="119">
        <v>203584</v>
      </c>
      <c r="BD51" s="121" t="s">
        <v>179</v>
      </c>
      <c r="BE51" s="121" t="s">
        <v>196</v>
      </c>
      <c r="BF51" s="121" t="s">
        <v>271</v>
      </c>
      <c r="BG51" s="121" t="s">
        <v>163</v>
      </c>
      <c r="BH51" s="121" t="s">
        <v>196</v>
      </c>
      <c r="BI51" s="121" t="s">
        <v>373</v>
      </c>
      <c r="BJ51" s="121" t="s">
        <v>737</v>
      </c>
      <c r="BK51" s="121" t="s">
        <v>292</v>
      </c>
      <c r="BL51" s="121"/>
      <c r="BM51" s="121"/>
      <c r="BN51" s="121"/>
      <c r="BO51" s="121" t="s">
        <v>625</v>
      </c>
      <c r="BP51" s="119">
        <v>232420</v>
      </c>
      <c r="BQ51" s="121" t="s">
        <v>179</v>
      </c>
      <c r="BR51" s="121" t="s">
        <v>196</v>
      </c>
      <c r="BS51" s="121" t="s">
        <v>271</v>
      </c>
      <c r="BT51" s="121" t="s">
        <v>271</v>
      </c>
      <c r="BU51" s="121" t="s">
        <v>271</v>
      </c>
      <c r="BV51" s="121" t="s">
        <v>494</v>
      </c>
      <c r="BW51" s="121" t="s">
        <v>738</v>
      </c>
      <c r="BX51" s="121" t="s">
        <v>506</v>
      </c>
      <c r="BY51" s="121"/>
      <c r="BZ51" s="121"/>
      <c r="CA51" s="121"/>
      <c r="CB51" s="121" t="s">
        <v>739</v>
      </c>
      <c r="CC51" s="119">
        <v>435348</v>
      </c>
      <c r="CE51" s="121" t="s">
        <v>442</v>
      </c>
      <c r="CF51" s="119">
        <v>203285</v>
      </c>
      <c r="CH51" s="121" t="s">
        <v>740</v>
      </c>
      <c r="CI51" s="119">
        <v>232063</v>
      </c>
      <c r="CK51" s="121" t="s">
        <v>741</v>
      </c>
      <c r="CL51" s="119" t="s">
        <v>206</v>
      </c>
      <c r="CM51" s="119" t="s">
        <v>206</v>
      </c>
      <c r="CN51" s="119" t="s">
        <v>206</v>
      </c>
      <c r="CO51" s="119" t="s">
        <v>206</v>
      </c>
      <c r="CP51" s="119" t="s">
        <v>206</v>
      </c>
      <c r="CQ51" s="119" t="s">
        <v>206</v>
      </c>
      <c r="CR51" s="119" t="s">
        <v>206</v>
      </c>
      <c r="CS51" s="119" t="s">
        <v>206</v>
      </c>
      <c r="CT51" s="119" t="s">
        <v>206</v>
      </c>
    </row>
    <row r="52" spans="2:98" ht="12.75">
      <c r="B52" s="119" t="s">
        <v>33</v>
      </c>
      <c r="C52" s="119">
        <v>124990</v>
      </c>
      <c r="D52" s="121" t="s">
        <v>191</v>
      </c>
      <c r="E52" s="121" t="s">
        <v>163</v>
      </c>
      <c r="F52" s="121" t="s">
        <v>719</v>
      </c>
      <c r="G52" s="121" t="s">
        <v>257</v>
      </c>
      <c r="H52" s="121" t="s">
        <v>260</v>
      </c>
      <c r="I52" s="121" t="s">
        <v>742</v>
      </c>
      <c r="J52" s="121" t="s">
        <v>512</v>
      </c>
      <c r="K52" s="121" t="s">
        <v>300</v>
      </c>
      <c r="L52" s="121"/>
      <c r="M52" s="121"/>
      <c r="N52" s="121"/>
      <c r="O52" s="121" t="s">
        <v>743</v>
      </c>
      <c r="P52" s="119">
        <v>78766</v>
      </c>
      <c r="Q52" s="121" t="s">
        <v>185</v>
      </c>
      <c r="R52" s="121" t="s">
        <v>163</v>
      </c>
      <c r="S52" s="121" t="s">
        <v>314</v>
      </c>
      <c r="T52" s="121" t="s">
        <v>496</v>
      </c>
      <c r="U52" s="121" t="s">
        <v>217</v>
      </c>
      <c r="V52" s="121" t="s">
        <v>744</v>
      </c>
      <c r="W52" s="121" t="s">
        <v>457</v>
      </c>
      <c r="X52" s="121" t="s">
        <v>445</v>
      </c>
      <c r="Y52" s="121"/>
      <c r="Z52" s="121"/>
      <c r="AA52" s="121"/>
      <c r="AB52" s="121" t="s">
        <v>443</v>
      </c>
      <c r="AC52" s="119">
        <v>46224</v>
      </c>
      <c r="AD52" s="121" t="s">
        <v>331</v>
      </c>
      <c r="AE52" s="121" t="s">
        <v>163</v>
      </c>
      <c r="AF52" s="121" t="s">
        <v>698</v>
      </c>
      <c r="AG52" s="121" t="s">
        <v>222</v>
      </c>
      <c r="AH52" s="121" t="s">
        <v>248</v>
      </c>
      <c r="AI52" s="121" t="s">
        <v>745</v>
      </c>
      <c r="AJ52" s="121" t="s">
        <v>458</v>
      </c>
      <c r="AK52" s="121" t="s">
        <v>470</v>
      </c>
      <c r="AL52" s="121"/>
      <c r="AM52" s="121"/>
      <c r="AN52" s="121"/>
      <c r="AO52" s="121" t="s">
        <v>746</v>
      </c>
      <c r="AP52" s="119">
        <v>125115</v>
      </c>
      <c r="AQ52" s="121" t="s">
        <v>173</v>
      </c>
      <c r="AR52" s="121" t="s">
        <v>196</v>
      </c>
      <c r="AS52" s="121" t="s">
        <v>330</v>
      </c>
      <c r="AT52" s="121" t="s">
        <v>337</v>
      </c>
      <c r="AU52" s="121" t="s">
        <v>342</v>
      </c>
      <c r="AV52" s="121" t="s">
        <v>747</v>
      </c>
      <c r="AW52" s="121" t="s">
        <v>693</v>
      </c>
      <c r="AX52" s="121" t="s">
        <v>509</v>
      </c>
      <c r="AY52" s="121"/>
      <c r="AZ52" s="121"/>
      <c r="BA52" s="121"/>
      <c r="BB52" s="121" t="s">
        <v>580</v>
      </c>
      <c r="BC52" s="119">
        <v>78836</v>
      </c>
      <c r="BD52" s="121" t="s">
        <v>173</v>
      </c>
      <c r="BE52" s="121" t="s">
        <v>196</v>
      </c>
      <c r="BF52" s="121" t="s">
        <v>361</v>
      </c>
      <c r="BG52" s="121" t="s">
        <v>164</v>
      </c>
      <c r="BH52" s="121" t="s">
        <v>276</v>
      </c>
      <c r="BI52" s="121" t="s">
        <v>748</v>
      </c>
      <c r="BJ52" s="121" t="s">
        <v>749</v>
      </c>
      <c r="BK52" s="121" t="s">
        <v>218</v>
      </c>
      <c r="BL52" s="121"/>
      <c r="BM52" s="121"/>
      <c r="BN52" s="121"/>
      <c r="BO52" s="121" t="s">
        <v>686</v>
      </c>
      <c r="BP52" s="119">
        <v>46279</v>
      </c>
      <c r="BQ52" s="121" t="s">
        <v>173</v>
      </c>
      <c r="BR52" s="121" t="s">
        <v>196</v>
      </c>
      <c r="BS52" s="121" t="s">
        <v>714</v>
      </c>
      <c r="BT52" s="121" t="s">
        <v>621</v>
      </c>
      <c r="BU52" s="121" t="s">
        <v>164</v>
      </c>
      <c r="BV52" s="121" t="s">
        <v>650</v>
      </c>
      <c r="BW52" s="121" t="s">
        <v>709</v>
      </c>
      <c r="BX52" s="121" t="s">
        <v>239</v>
      </c>
      <c r="BY52" s="121"/>
      <c r="BZ52" s="121"/>
      <c r="CA52" s="121"/>
      <c r="CB52" s="121" t="s">
        <v>750</v>
      </c>
      <c r="CC52" s="119">
        <v>124874</v>
      </c>
      <c r="CE52" s="121" t="s">
        <v>751</v>
      </c>
      <c r="CF52" s="119">
        <v>78689</v>
      </c>
      <c r="CH52" s="121" t="s">
        <v>752</v>
      </c>
      <c r="CI52" s="119">
        <v>46185</v>
      </c>
      <c r="CK52" s="121" t="s">
        <v>484</v>
      </c>
      <c r="CL52" s="119" t="s">
        <v>206</v>
      </c>
      <c r="CM52" s="119" t="s">
        <v>206</v>
      </c>
      <c r="CN52" s="119" t="s">
        <v>206</v>
      </c>
      <c r="CO52" s="119" t="s">
        <v>206</v>
      </c>
      <c r="CP52" s="119" t="s">
        <v>206</v>
      </c>
      <c r="CQ52" s="119" t="s">
        <v>206</v>
      </c>
      <c r="CR52" s="119" t="s">
        <v>206</v>
      </c>
      <c r="CS52" s="119" t="s">
        <v>206</v>
      </c>
      <c r="CT52" s="119" t="s">
        <v>206</v>
      </c>
    </row>
    <row r="53" spans="2:98" ht="12.75">
      <c r="B53" s="119" t="s">
        <v>111</v>
      </c>
      <c r="C53" s="119">
        <v>81773</v>
      </c>
      <c r="D53" s="121" t="s">
        <v>165</v>
      </c>
      <c r="E53" s="121" t="s">
        <v>196</v>
      </c>
      <c r="F53" s="121" t="s">
        <v>257</v>
      </c>
      <c r="G53" s="121" t="s">
        <v>248</v>
      </c>
      <c r="H53" s="121" t="s">
        <v>231</v>
      </c>
      <c r="I53" s="121" t="s">
        <v>723</v>
      </c>
      <c r="J53" s="121" t="s">
        <v>421</v>
      </c>
      <c r="K53" s="121" t="s">
        <v>354</v>
      </c>
      <c r="L53" s="121"/>
      <c r="M53" s="121"/>
      <c r="N53" s="121"/>
      <c r="O53" s="121" t="s">
        <v>753</v>
      </c>
      <c r="P53" s="119">
        <v>48523</v>
      </c>
      <c r="Q53" s="121" t="s">
        <v>281</v>
      </c>
      <c r="R53" s="121" t="s">
        <v>196</v>
      </c>
      <c r="S53" s="121" t="s">
        <v>190</v>
      </c>
      <c r="T53" s="121" t="s">
        <v>426</v>
      </c>
      <c r="U53" s="121" t="s">
        <v>197</v>
      </c>
      <c r="V53" s="121" t="s">
        <v>251</v>
      </c>
      <c r="W53" s="121" t="s">
        <v>181</v>
      </c>
      <c r="X53" s="121" t="s">
        <v>445</v>
      </c>
      <c r="Y53" s="121"/>
      <c r="Z53" s="121"/>
      <c r="AA53" s="121"/>
      <c r="AB53" s="121" t="s">
        <v>702</v>
      </c>
      <c r="AC53" s="119">
        <v>33250</v>
      </c>
      <c r="AD53" s="121" t="s">
        <v>165</v>
      </c>
      <c r="AE53" s="121" t="s">
        <v>196</v>
      </c>
      <c r="AF53" s="121" t="s">
        <v>305</v>
      </c>
      <c r="AG53" s="121" t="s">
        <v>197</v>
      </c>
      <c r="AH53" s="121" t="s">
        <v>191</v>
      </c>
      <c r="AI53" s="121" t="s">
        <v>754</v>
      </c>
      <c r="AJ53" s="121" t="s">
        <v>582</v>
      </c>
      <c r="AK53" s="121" t="s">
        <v>391</v>
      </c>
      <c r="AL53" s="121"/>
      <c r="AM53" s="121"/>
      <c r="AN53" s="121"/>
      <c r="AO53" s="121" t="s">
        <v>755</v>
      </c>
      <c r="AP53" s="119">
        <v>81841</v>
      </c>
      <c r="AQ53" s="121" t="s">
        <v>165</v>
      </c>
      <c r="AR53" s="121" t="s">
        <v>196</v>
      </c>
      <c r="AS53" s="121" t="s">
        <v>222</v>
      </c>
      <c r="AT53" s="121" t="s">
        <v>606</v>
      </c>
      <c r="AU53" s="121" t="s">
        <v>426</v>
      </c>
      <c r="AV53" s="121" t="s">
        <v>662</v>
      </c>
      <c r="AW53" s="121" t="s">
        <v>756</v>
      </c>
      <c r="AX53" s="121" t="s">
        <v>339</v>
      </c>
      <c r="AY53" s="121"/>
      <c r="AZ53" s="121"/>
      <c r="BA53" s="121"/>
      <c r="BB53" s="121" t="s">
        <v>591</v>
      </c>
      <c r="BC53" s="119">
        <v>48555</v>
      </c>
      <c r="BD53" s="121" t="s">
        <v>165</v>
      </c>
      <c r="BE53" s="121" t="s">
        <v>196</v>
      </c>
      <c r="BF53" s="121" t="s">
        <v>248</v>
      </c>
      <c r="BG53" s="121" t="s">
        <v>267</v>
      </c>
      <c r="BH53" s="121" t="s">
        <v>231</v>
      </c>
      <c r="BI53" s="121" t="s">
        <v>376</v>
      </c>
      <c r="BJ53" s="121" t="s">
        <v>200</v>
      </c>
      <c r="BK53" s="121" t="s">
        <v>620</v>
      </c>
      <c r="BL53" s="121"/>
      <c r="BM53" s="121"/>
      <c r="BN53" s="121"/>
      <c r="BO53" s="121" t="s">
        <v>757</v>
      </c>
      <c r="BP53" s="119">
        <v>33286</v>
      </c>
      <c r="BQ53" s="121" t="s">
        <v>281</v>
      </c>
      <c r="BR53" s="121" t="s">
        <v>196</v>
      </c>
      <c r="BS53" s="121" t="s">
        <v>445</v>
      </c>
      <c r="BT53" s="121" t="s">
        <v>330</v>
      </c>
      <c r="BU53" s="121" t="s">
        <v>207</v>
      </c>
      <c r="BV53" s="121" t="s">
        <v>228</v>
      </c>
      <c r="BW53" s="121" t="s">
        <v>758</v>
      </c>
      <c r="BX53" s="121" t="s">
        <v>257</v>
      </c>
      <c r="BY53" s="121"/>
      <c r="BZ53" s="121"/>
      <c r="CA53" s="121"/>
      <c r="CB53" s="121" t="s">
        <v>759</v>
      </c>
      <c r="CC53" s="119">
        <v>81697</v>
      </c>
      <c r="CE53" s="121" t="s">
        <v>270</v>
      </c>
      <c r="CF53" s="119">
        <v>48476</v>
      </c>
      <c r="CH53" s="121" t="s">
        <v>479</v>
      </c>
      <c r="CI53" s="119">
        <v>33221</v>
      </c>
      <c r="CK53" s="121" t="s">
        <v>760</v>
      </c>
      <c r="CL53" s="119" t="s">
        <v>206</v>
      </c>
      <c r="CM53" s="119" t="s">
        <v>206</v>
      </c>
      <c r="CN53" s="119" t="s">
        <v>206</v>
      </c>
      <c r="CO53" s="119" t="s">
        <v>206</v>
      </c>
      <c r="CP53" s="119" t="s">
        <v>206</v>
      </c>
      <c r="CQ53" s="119" t="s">
        <v>206</v>
      </c>
      <c r="CR53" s="119" t="s">
        <v>206</v>
      </c>
      <c r="CS53" s="119" t="s">
        <v>206</v>
      </c>
      <c r="CT53" s="119" t="s">
        <v>206</v>
      </c>
    </row>
    <row r="54" spans="2:98" ht="12.75">
      <c r="B54" s="119" t="s">
        <v>112</v>
      </c>
      <c r="C54" s="119">
        <v>43217</v>
      </c>
      <c r="D54" s="121" t="s">
        <v>260</v>
      </c>
      <c r="E54" s="121" t="s">
        <v>163</v>
      </c>
      <c r="F54" s="121" t="s">
        <v>254</v>
      </c>
      <c r="G54" s="121" t="s">
        <v>277</v>
      </c>
      <c r="H54" s="121" t="s">
        <v>207</v>
      </c>
      <c r="I54" s="121" t="s">
        <v>761</v>
      </c>
      <c r="J54" s="121" t="s">
        <v>762</v>
      </c>
      <c r="K54" s="121" t="s">
        <v>496</v>
      </c>
      <c r="L54" s="121"/>
      <c r="M54" s="121"/>
      <c r="N54" s="121"/>
      <c r="O54" s="121" t="s">
        <v>480</v>
      </c>
      <c r="P54" s="119">
        <v>30243</v>
      </c>
      <c r="Q54" s="121" t="s">
        <v>217</v>
      </c>
      <c r="R54" s="121" t="s">
        <v>163</v>
      </c>
      <c r="S54" s="121" t="s">
        <v>681</v>
      </c>
      <c r="T54" s="121" t="s">
        <v>572</v>
      </c>
      <c r="U54" s="121" t="s">
        <v>257</v>
      </c>
      <c r="V54" s="121" t="s">
        <v>763</v>
      </c>
      <c r="W54" s="121" t="s">
        <v>760</v>
      </c>
      <c r="X54" s="121" t="s">
        <v>496</v>
      </c>
      <c r="Y54" s="121"/>
      <c r="Z54" s="121"/>
      <c r="AA54" s="121"/>
      <c r="AB54" s="121" t="s">
        <v>311</v>
      </c>
      <c r="AC54" s="119">
        <v>12974</v>
      </c>
      <c r="AD54" s="121" t="s">
        <v>290</v>
      </c>
      <c r="AE54" s="121" t="s">
        <v>163</v>
      </c>
      <c r="AF54" s="121" t="s">
        <v>475</v>
      </c>
      <c r="AG54" s="121" t="s">
        <v>322</v>
      </c>
      <c r="AH54" s="121" t="s">
        <v>190</v>
      </c>
      <c r="AI54" s="121" t="s">
        <v>284</v>
      </c>
      <c r="AJ54" s="121" t="s">
        <v>764</v>
      </c>
      <c r="AK54" s="121" t="s">
        <v>496</v>
      </c>
      <c r="AL54" s="121"/>
      <c r="AM54" s="121"/>
      <c r="AN54" s="121"/>
      <c r="AO54" s="121" t="s">
        <v>519</v>
      </c>
      <c r="AP54" s="119">
        <v>43274</v>
      </c>
      <c r="AQ54" s="121" t="s">
        <v>290</v>
      </c>
      <c r="AR54" s="121" t="s">
        <v>163</v>
      </c>
      <c r="AS54" s="121" t="s">
        <v>765</v>
      </c>
      <c r="AT54" s="121" t="s">
        <v>621</v>
      </c>
      <c r="AU54" s="121" t="s">
        <v>305</v>
      </c>
      <c r="AV54" s="121" t="s">
        <v>766</v>
      </c>
      <c r="AW54" s="121" t="s">
        <v>323</v>
      </c>
      <c r="AX54" s="121" t="s">
        <v>767</v>
      </c>
      <c r="AY54" s="121"/>
      <c r="AZ54" s="121"/>
      <c r="BA54" s="121"/>
      <c r="BB54" s="121" t="s">
        <v>768</v>
      </c>
      <c r="BC54" s="119">
        <v>30281</v>
      </c>
      <c r="BD54" s="121" t="s">
        <v>290</v>
      </c>
      <c r="BE54" s="121" t="s">
        <v>163</v>
      </c>
      <c r="BF54" s="121" t="s">
        <v>358</v>
      </c>
      <c r="BG54" s="121" t="s">
        <v>697</v>
      </c>
      <c r="BH54" s="121" t="s">
        <v>342</v>
      </c>
      <c r="BI54" s="121" t="s">
        <v>769</v>
      </c>
      <c r="BJ54" s="121" t="s">
        <v>562</v>
      </c>
      <c r="BK54" s="121" t="s">
        <v>268</v>
      </c>
      <c r="BL54" s="121"/>
      <c r="BM54" s="121"/>
      <c r="BN54" s="121"/>
      <c r="BO54" s="121" t="s">
        <v>564</v>
      </c>
      <c r="BP54" s="119">
        <v>12993</v>
      </c>
      <c r="BQ54" s="121" t="s">
        <v>290</v>
      </c>
      <c r="BR54" s="121" t="s">
        <v>163</v>
      </c>
      <c r="BS54" s="121" t="s">
        <v>174</v>
      </c>
      <c r="BT54" s="121" t="s">
        <v>374</v>
      </c>
      <c r="BU54" s="121" t="s">
        <v>354</v>
      </c>
      <c r="BV54" s="121" t="s">
        <v>770</v>
      </c>
      <c r="BW54" s="121" t="s">
        <v>304</v>
      </c>
      <c r="BX54" s="121" t="s">
        <v>184</v>
      </c>
      <c r="BY54" s="121"/>
      <c r="BZ54" s="121"/>
      <c r="CA54" s="121"/>
      <c r="CB54" s="121" t="s">
        <v>771</v>
      </c>
      <c r="CC54" s="119">
        <v>43177</v>
      </c>
      <c r="CE54" s="121" t="s">
        <v>602</v>
      </c>
      <c r="CF54" s="119">
        <v>30213</v>
      </c>
      <c r="CH54" s="121" t="s">
        <v>772</v>
      </c>
      <c r="CI54" s="119">
        <v>12964</v>
      </c>
      <c r="CK54" s="121" t="s">
        <v>524</v>
      </c>
      <c r="CL54" s="119" t="s">
        <v>206</v>
      </c>
      <c r="CM54" s="119" t="s">
        <v>206</v>
      </c>
      <c r="CN54" s="119" t="s">
        <v>206</v>
      </c>
      <c r="CO54" s="119" t="s">
        <v>206</v>
      </c>
      <c r="CP54" s="119" t="s">
        <v>206</v>
      </c>
      <c r="CQ54" s="119" t="s">
        <v>206</v>
      </c>
      <c r="CR54" s="119" t="s">
        <v>206</v>
      </c>
      <c r="CS54" s="119" t="s">
        <v>206</v>
      </c>
      <c r="CT54" s="119" t="s">
        <v>206</v>
      </c>
    </row>
    <row r="55" spans="2:98" ht="12.75">
      <c r="B55" s="119" t="s">
        <v>730</v>
      </c>
      <c r="C55" s="119">
        <v>18385</v>
      </c>
      <c r="D55" s="121" t="s">
        <v>178</v>
      </c>
      <c r="E55" s="121" t="s">
        <v>165</v>
      </c>
      <c r="F55" s="121" t="s">
        <v>575</v>
      </c>
      <c r="G55" s="121" t="s">
        <v>470</v>
      </c>
      <c r="H55" s="121" t="s">
        <v>290</v>
      </c>
      <c r="I55" s="121" t="s">
        <v>482</v>
      </c>
      <c r="J55" s="121" t="s">
        <v>369</v>
      </c>
      <c r="K55" s="121" t="s">
        <v>342</v>
      </c>
      <c r="L55" s="121"/>
      <c r="M55" s="121"/>
      <c r="N55" s="121"/>
      <c r="O55" s="121" t="s">
        <v>773</v>
      </c>
      <c r="P55" s="119">
        <v>13577</v>
      </c>
      <c r="Q55" s="121" t="s">
        <v>267</v>
      </c>
      <c r="R55" s="121" t="s">
        <v>165</v>
      </c>
      <c r="S55" s="121" t="s">
        <v>591</v>
      </c>
      <c r="T55" s="121" t="s">
        <v>243</v>
      </c>
      <c r="U55" s="121" t="s">
        <v>340</v>
      </c>
      <c r="V55" s="121" t="s">
        <v>423</v>
      </c>
      <c r="W55" s="121" t="s">
        <v>309</v>
      </c>
      <c r="X55" s="121" t="s">
        <v>342</v>
      </c>
      <c r="Y55" s="121"/>
      <c r="Z55" s="121"/>
      <c r="AA55" s="121"/>
      <c r="AB55" s="121" t="s">
        <v>774</v>
      </c>
      <c r="AC55" s="119">
        <v>4808</v>
      </c>
      <c r="AD55" s="121" t="s">
        <v>248</v>
      </c>
      <c r="AE55" s="121" t="s">
        <v>198</v>
      </c>
      <c r="AF55" s="121" t="s">
        <v>775</v>
      </c>
      <c r="AG55" s="121" t="s">
        <v>300</v>
      </c>
      <c r="AH55" s="121" t="s">
        <v>231</v>
      </c>
      <c r="AI55" s="121" t="s">
        <v>227</v>
      </c>
      <c r="AJ55" s="121" t="s">
        <v>563</v>
      </c>
      <c r="AK55" s="121" t="s">
        <v>342</v>
      </c>
      <c r="AL55" s="121"/>
      <c r="AM55" s="121"/>
      <c r="AN55" s="121"/>
      <c r="AO55" s="121" t="s">
        <v>446</v>
      </c>
      <c r="AP55" s="119">
        <v>18406</v>
      </c>
      <c r="AQ55" s="121" t="s">
        <v>426</v>
      </c>
      <c r="AR55" s="121" t="s">
        <v>165</v>
      </c>
      <c r="AS55" s="121" t="s">
        <v>250</v>
      </c>
      <c r="AT55" s="121" t="s">
        <v>343</v>
      </c>
      <c r="AU55" s="121" t="s">
        <v>340</v>
      </c>
      <c r="AV55" s="121" t="s">
        <v>324</v>
      </c>
      <c r="AW55" s="121" t="s">
        <v>199</v>
      </c>
      <c r="AX55" s="121" t="s">
        <v>391</v>
      </c>
      <c r="AY55" s="121"/>
      <c r="AZ55" s="121"/>
      <c r="BA55" s="121"/>
      <c r="BB55" s="121" t="s">
        <v>306</v>
      </c>
      <c r="BC55" s="119">
        <v>13593</v>
      </c>
      <c r="BD55" s="121" t="s">
        <v>178</v>
      </c>
      <c r="BE55" s="121" t="s">
        <v>165</v>
      </c>
      <c r="BF55" s="121" t="s">
        <v>776</v>
      </c>
      <c r="BG55" s="121" t="s">
        <v>628</v>
      </c>
      <c r="BH55" s="121" t="s">
        <v>290</v>
      </c>
      <c r="BI55" s="121" t="s">
        <v>313</v>
      </c>
      <c r="BJ55" s="121" t="s">
        <v>578</v>
      </c>
      <c r="BK55" s="121" t="s">
        <v>697</v>
      </c>
      <c r="BL55" s="121"/>
      <c r="BM55" s="121"/>
      <c r="BN55" s="121"/>
      <c r="BO55" s="121" t="s">
        <v>777</v>
      </c>
      <c r="BP55" s="119">
        <v>4813</v>
      </c>
      <c r="BQ55" s="121" t="s">
        <v>248</v>
      </c>
      <c r="BR55" s="121" t="s">
        <v>198</v>
      </c>
      <c r="BS55" s="121" t="s">
        <v>778</v>
      </c>
      <c r="BT55" s="121" t="s">
        <v>707</v>
      </c>
      <c r="BU55" s="121" t="s">
        <v>248</v>
      </c>
      <c r="BV55" s="121" t="s">
        <v>554</v>
      </c>
      <c r="BW55" s="121" t="s">
        <v>779</v>
      </c>
      <c r="BX55" s="121" t="s">
        <v>290</v>
      </c>
      <c r="BY55" s="121"/>
      <c r="BZ55" s="121"/>
      <c r="CA55" s="121"/>
      <c r="CB55" s="121" t="s">
        <v>721</v>
      </c>
      <c r="CC55" s="119">
        <v>18373</v>
      </c>
      <c r="CE55" s="121" t="s">
        <v>344</v>
      </c>
      <c r="CF55" s="119">
        <v>13567</v>
      </c>
      <c r="CH55" s="121" t="s">
        <v>298</v>
      </c>
      <c r="CI55" s="119">
        <v>4806</v>
      </c>
      <c r="CK55" s="121" t="s">
        <v>780</v>
      </c>
      <c r="CL55" s="119" t="s">
        <v>206</v>
      </c>
      <c r="CM55" s="119" t="s">
        <v>206</v>
      </c>
      <c r="CN55" s="119" t="s">
        <v>206</v>
      </c>
      <c r="CO55" s="119" t="s">
        <v>206</v>
      </c>
      <c r="CP55" s="119" t="s">
        <v>206</v>
      </c>
      <c r="CQ55" s="119" t="s">
        <v>206</v>
      </c>
      <c r="CR55" s="119" t="s">
        <v>206</v>
      </c>
      <c r="CS55" s="119" t="s">
        <v>206</v>
      </c>
      <c r="CT55" s="119" t="s">
        <v>206</v>
      </c>
    </row>
    <row r="56" spans="2:98" ht="12.75">
      <c r="B56" s="119" t="s">
        <v>34</v>
      </c>
      <c r="C56" s="119">
        <v>18385</v>
      </c>
      <c r="D56" s="121" t="s">
        <v>178</v>
      </c>
      <c r="E56" s="121" t="s">
        <v>165</v>
      </c>
      <c r="F56" s="121" t="s">
        <v>575</v>
      </c>
      <c r="G56" s="121" t="s">
        <v>470</v>
      </c>
      <c r="H56" s="121" t="s">
        <v>290</v>
      </c>
      <c r="I56" s="121" t="s">
        <v>482</v>
      </c>
      <c r="J56" s="121" t="s">
        <v>369</v>
      </c>
      <c r="K56" s="121" t="s">
        <v>342</v>
      </c>
      <c r="L56" s="121"/>
      <c r="M56" s="121"/>
      <c r="N56" s="121"/>
      <c r="O56" s="121" t="s">
        <v>773</v>
      </c>
      <c r="P56" s="119">
        <v>13577</v>
      </c>
      <c r="Q56" s="121" t="s">
        <v>267</v>
      </c>
      <c r="R56" s="121" t="s">
        <v>165</v>
      </c>
      <c r="S56" s="121" t="s">
        <v>591</v>
      </c>
      <c r="T56" s="121" t="s">
        <v>243</v>
      </c>
      <c r="U56" s="121" t="s">
        <v>340</v>
      </c>
      <c r="V56" s="121" t="s">
        <v>423</v>
      </c>
      <c r="W56" s="121" t="s">
        <v>309</v>
      </c>
      <c r="X56" s="121" t="s">
        <v>342</v>
      </c>
      <c r="Y56" s="121"/>
      <c r="Z56" s="121"/>
      <c r="AA56" s="121"/>
      <c r="AB56" s="121" t="s">
        <v>774</v>
      </c>
      <c r="AC56" s="119">
        <v>4808</v>
      </c>
      <c r="AD56" s="121" t="s">
        <v>248</v>
      </c>
      <c r="AE56" s="121" t="s">
        <v>198</v>
      </c>
      <c r="AF56" s="121" t="s">
        <v>775</v>
      </c>
      <c r="AG56" s="121" t="s">
        <v>300</v>
      </c>
      <c r="AH56" s="121" t="s">
        <v>231</v>
      </c>
      <c r="AI56" s="121" t="s">
        <v>227</v>
      </c>
      <c r="AJ56" s="121" t="s">
        <v>563</v>
      </c>
      <c r="AK56" s="121" t="s">
        <v>342</v>
      </c>
      <c r="AL56" s="121"/>
      <c r="AM56" s="121"/>
      <c r="AN56" s="121"/>
      <c r="AO56" s="121" t="s">
        <v>446</v>
      </c>
      <c r="AP56" s="119">
        <v>18406</v>
      </c>
      <c r="AQ56" s="121" t="s">
        <v>426</v>
      </c>
      <c r="AR56" s="121" t="s">
        <v>165</v>
      </c>
      <c r="AS56" s="121" t="s">
        <v>250</v>
      </c>
      <c r="AT56" s="121" t="s">
        <v>343</v>
      </c>
      <c r="AU56" s="121" t="s">
        <v>340</v>
      </c>
      <c r="AV56" s="121" t="s">
        <v>324</v>
      </c>
      <c r="AW56" s="121" t="s">
        <v>199</v>
      </c>
      <c r="AX56" s="121" t="s">
        <v>391</v>
      </c>
      <c r="AY56" s="121"/>
      <c r="AZ56" s="121"/>
      <c r="BA56" s="121"/>
      <c r="BB56" s="121" t="s">
        <v>306</v>
      </c>
      <c r="BC56" s="119">
        <v>13593</v>
      </c>
      <c r="BD56" s="121" t="s">
        <v>178</v>
      </c>
      <c r="BE56" s="121" t="s">
        <v>165</v>
      </c>
      <c r="BF56" s="121" t="s">
        <v>776</v>
      </c>
      <c r="BG56" s="121" t="s">
        <v>628</v>
      </c>
      <c r="BH56" s="121" t="s">
        <v>290</v>
      </c>
      <c r="BI56" s="121" t="s">
        <v>313</v>
      </c>
      <c r="BJ56" s="121" t="s">
        <v>578</v>
      </c>
      <c r="BK56" s="121" t="s">
        <v>697</v>
      </c>
      <c r="BL56" s="121"/>
      <c r="BM56" s="121"/>
      <c r="BN56" s="121"/>
      <c r="BO56" s="121" t="s">
        <v>777</v>
      </c>
      <c r="BP56" s="119">
        <v>4813</v>
      </c>
      <c r="BQ56" s="121" t="s">
        <v>248</v>
      </c>
      <c r="BR56" s="121" t="s">
        <v>198</v>
      </c>
      <c r="BS56" s="121" t="s">
        <v>778</v>
      </c>
      <c r="BT56" s="121" t="s">
        <v>707</v>
      </c>
      <c r="BU56" s="121" t="s">
        <v>248</v>
      </c>
      <c r="BV56" s="121" t="s">
        <v>554</v>
      </c>
      <c r="BW56" s="121" t="s">
        <v>779</v>
      </c>
      <c r="BX56" s="121" t="s">
        <v>290</v>
      </c>
      <c r="BY56" s="121"/>
      <c r="BZ56" s="121"/>
      <c r="CA56" s="121"/>
      <c r="CB56" s="121" t="s">
        <v>721</v>
      </c>
      <c r="CC56" s="119">
        <v>18373</v>
      </c>
      <c r="CE56" s="121" t="s">
        <v>344</v>
      </c>
      <c r="CF56" s="119">
        <v>13567</v>
      </c>
      <c r="CH56" s="121" t="s">
        <v>298</v>
      </c>
      <c r="CI56" s="119">
        <v>4806</v>
      </c>
      <c r="CK56" s="121" t="s">
        <v>780</v>
      </c>
      <c r="CL56" s="119" t="s">
        <v>206</v>
      </c>
      <c r="CM56" s="119" t="s">
        <v>206</v>
      </c>
      <c r="CN56" s="119" t="s">
        <v>206</v>
      </c>
      <c r="CO56" s="119" t="s">
        <v>206</v>
      </c>
      <c r="CP56" s="119" t="s">
        <v>206</v>
      </c>
      <c r="CQ56" s="119" t="s">
        <v>206</v>
      </c>
      <c r="CR56" s="119" t="s">
        <v>206</v>
      </c>
      <c r="CS56" s="119" t="s">
        <v>206</v>
      </c>
      <c r="CT56" s="119" t="s">
        <v>206</v>
      </c>
    </row>
    <row r="57" spans="2:98" ht="12.75">
      <c r="B57" s="119" t="s">
        <v>83</v>
      </c>
      <c r="C57" s="119">
        <v>143375</v>
      </c>
      <c r="D57" s="119">
        <v>1.6</v>
      </c>
      <c r="E57" s="119">
        <v>0.3</v>
      </c>
      <c r="F57" s="119">
        <v>13.5</v>
      </c>
      <c r="G57" s="119">
        <v>3.6</v>
      </c>
      <c r="H57" s="119">
        <v>2.2</v>
      </c>
      <c r="I57" s="119">
        <v>33.8</v>
      </c>
      <c r="J57" s="119">
        <v>41.2</v>
      </c>
      <c r="K57" s="119">
        <v>3.9</v>
      </c>
      <c r="O57" s="119">
        <v>45.2</v>
      </c>
      <c r="P57" s="119">
        <v>92343</v>
      </c>
      <c r="Q57" s="119">
        <v>1.7</v>
      </c>
      <c r="R57" s="119">
        <v>0.3</v>
      </c>
      <c r="S57" s="119">
        <v>14.4</v>
      </c>
      <c r="T57" s="119">
        <v>3.9</v>
      </c>
      <c r="U57" s="119">
        <v>2.3</v>
      </c>
      <c r="V57" s="119">
        <v>33.8</v>
      </c>
      <c r="W57" s="119">
        <v>39.8</v>
      </c>
      <c r="X57" s="119">
        <v>3.8</v>
      </c>
      <c r="AB57" s="119">
        <v>43.6</v>
      </c>
      <c r="AC57" s="119">
        <v>51032</v>
      </c>
      <c r="AD57" s="119">
        <v>1.3</v>
      </c>
      <c r="AE57" s="119">
        <v>0.2</v>
      </c>
      <c r="AF57" s="119">
        <v>11.7</v>
      </c>
      <c r="AG57" s="119">
        <v>3</v>
      </c>
      <c r="AH57" s="119">
        <v>2</v>
      </c>
      <c r="AI57" s="119">
        <v>33.7</v>
      </c>
      <c r="AJ57" s="119">
        <v>43.9</v>
      </c>
      <c r="AK57" s="119">
        <v>4.2</v>
      </c>
      <c r="AO57" s="119">
        <v>48.1</v>
      </c>
      <c r="AP57" s="119">
        <v>143521</v>
      </c>
      <c r="AQ57" s="119">
        <v>1.5</v>
      </c>
      <c r="AR57" s="119">
        <v>0.2</v>
      </c>
      <c r="AS57" s="119">
        <v>11.3</v>
      </c>
      <c r="AT57" s="119">
        <v>5.3</v>
      </c>
      <c r="AU57" s="119">
        <v>2.6</v>
      </c>
      <c r="AV57" s="119">
        <v>34.1</v>
      </c>
      <c r="AW57" s="119">
        <v>38.1</v>
      </c>
      <c r="AX57" s="119">
        <v>7</v>
      </c>
      <c r="BB57" s="119">
        <v>45</v>
      </c>
      <c r="BC57" s="119">
        <v>92429</v>
      </c>
      <c r="BD57" s="119">
        <v>1.5</v>
      </c>
      <c r="BE57" s="119">
        <v>0.2</v>
      </c>
      <c r="BF57" s="119">
        <v>10.9</v>
      </c>
      <c r="BG57" s="119">
        <v>4</v>
      </c>
      <c r="BH57" s="119">
        <v>2</v>
      </c>
      <c r="BI57" s="119">
        <v>30.9</v>
      </c>
      <c r="BJ57" s="119">
        <v>41.5</v>
      </c>
      <c r="BK57" s="119">
        <v>9</v>
      </c>
      <c r="BO57" s="119">
        <v>50.5</v>
      </c>
      <c r="BP57" s="119">
        <v>51092</v>
      </c>
      <c r="BQ57" s="119">
        <v>1.4</v>
      </c>
      <c r="BR57" s="119">
        <v>0.2</v>
      </c>
      <c r="BS57" s="119">
        <v>12.2</v>
      </c>
      <c r="BT57" s="119">
        <v>7.7</v>
      </c>
      <c r="BU57" s="119">
        <v>3.6</v>
      </c>
      <c r="BV57" s="119">
        <v>39.9</v>
      </c>
      <c r="BW57" s="119">
        <v>31.8</v>
      </c>
      <c r="BX57" s="119">
        <v>3.2</v>
      </c>
      <c r="CB57" s="119">
        <v>35</v>
      </c>
      <c r="CC57" s="119">
        <v>143247</v>
      </c>
      <c r="CE57" s="119">
        <v>32</v>
      </c>
      <c r="CF57" s="119">
        <v>92256</v>
      </c>
      <c r="CH57" s="119">
        <v>34.3</v>
      </c>
      <c r="CI57" s="119">
        <v>50991</v>
      </c>
      <c r="CK57" s="119">
        <v>27.9</v>
      </c>
      <c r="CL57" s="119" t="s">
        <v>206</v>
      </c>
      <c r="CM57" s="119" t="s">
        <v>206</v>
      </c>
      <c r="CN57" s="119" t="s">
        <v>206</v>
      </c>
      <c r="CO57" s="119" t="s">
        <v>206</v>
      </c>
      <c r="CP57" s="119" t="s">
        <v>206</v>
      </c>
      <c r="CQ57" s="119" t="s">
        <v>206</v>
      </c>
      <c r="CR57" s="119" t="s">
        <v>206</v>
      </c>
      <c r="CS57" s="119" t="s">
        <v>206</v>
      </c>
      <c r="CT57" s="119" t="s">
        <v>206</v>
      </c>
    </row>
    <row r="58" spans="2:98" ht="12.75">
      <c r="B58" s="119" t="s">
        <v>730</v>
      </c>
      <c r="C58" s="119">
        <v>2088</v>
      </c>
      <c r="D58" s="121" t="s">
        <v>290</v>
      </c>
      <c r="E58" s="121" t="s">
        <v>621</v>
      </c>
      <c r="F58" s="121" t="s">
        <v>448</v>
      </c>
      <c r="G58" s="121" t="s">
        <v>426</v>
      </c>
      <c r="H58" s="121" t="s">
        <v>198</v>
      </c>
      <c r="I58" s="121" t="s">
        <v>392</v>
      </c>
      <c r="J58" s="121" t="s">
        <v>712</v>
      </c>
      <c r="K58" s="121" t="s">
        <v>635</v>
      </c>
      <c r="L58" s="121"/>
      <c r="M58" s="121"/>
      <c r="N58" s="121"/>
      <c r="O58" s="121" t="s">
        <v>713</v>
      </c>
      <c r="P58" s="119">
        <v>1121</v>
      </c>
      <c r="Q58" s="121" t="s">
        <v>231</v>
      </c>
      <c r="R58" s="121" t="s">
        <v>714</v>
      </c>
      <c r="S58" s="121" t="s">
        <v>542</v>
      </c>
      <c r="T58" s="121" t="s">
        <v>239</v>
      </c>
      <c r="U58" s="121" t="s">
        <v>331</v>
      </c>
      <c r="V58" s="121" t="s">
        <v>232</v>
      </c>
      <c r="W58" s="121" t="s">
        <v>270</v>
      </c>
      <c r="X58" s="121" t="s">
        <v>715</v>
      </c>
      <c r="Y58" s="121"/>
      <c r="Z58" s="121"/>
      <c r="AA58" s="121"/>
      <c r="AB58" s="121" t="s">
        <v>716</v>
      </c>
      <c r="AC58" s="119">
        <v>967</v>
      </c>
      <c r="AD58" s="121" t="s">
        <v>276</v>
      </c>
      <c r="AE58" s="121" t="s">
        <v>717</v>
      </c>
      <c r="AF58" s="121" t="s">
        <v>282</v>
      </c>
      <c r="AG58" s="121" t="s">
        <v>191</v>
      </c>
      <c r="AH58" s="121" t="s">
        <v>266</v>
      </c>
      <c r="AI58" s="121" t="s">
        <v>715</v>
      </c>
      <c r="AJ58" s="121" t="s">
        <v>718</v>
      </c>
      <c r="AK58" s="121" t="s">
        <v>633</v>
      </c>
      <c r="AL58" s="121"/>
      <c r="AM58" s="121"/>
      <c r="AN58" s="121"/>
      <c r="AO58" s="121" t="s">
        <v>597</v>
      </c>
      <c r="AP58" s="119">
        <v>2095</v>
      </c>
      <c r="AQ58" s="121" t="s">
        <v>290</v>
      </c>
      <c r="AR58" s="121" t="s">
        <v>719</v>
      </c>
      <c r="AS58" s="121" t="s">
        <v>272</v>
      </c>
      <c r="AT58" s="121" t="s">
        <v>217</v>
      </c>
      <c r="AU58" s="121" t="s">
        <v>173</v>
      </c>
      <c r="AV58" s="121" t="s">
        <v>332</v>
      </c>
      <c r="AW58" s="121" t="s">
        <v>720</v>
      </c>
      <c r="AX58" s="121" t="s">
        <v>532</v>
      </c>
      <c r="AY58" s="121"/>
      <c r="AZ58" s="121"/>
      <c r="BA58" s="121"/>
      <c r="BB58" s="121" t="s">
        <v>575</v>
      </c>
      <c r="BC58" s="119">
        <v>1122</v>
      </c>
      <c r="BD58" s="121" t="s">
        <v>340</v>
      </c>
      <c r="BE58" s="121" t="s">
        <v>339</v>
      </c>
      <c r="BF58" s="121" t="s">
        <v>721</v>
      </c>
      <c r="BG58" s="121" t="s">
        <v>260</v>
      </c>
      <c r="BH58" s="121" t="s">
        <v>198</v>
      </c>
      <c r="BI58" s="121" t="s">
        <v>722</v>
      </c>
      <c r="BJ58" s="121" t="s">
        <v>723</v>
      </c>
      <c r="BK58" s="121" t="s">
        <v>724</v>
      </c>
      <c r="BL58" s="121"/>
      <c r="BM58" s="121"/>
      <c r="BN58" s="121"/>
      <c r="BO58" s="121" t="s">
        <v>522</v>
      </c>
      <c r="BP58" s="119">
        <v>973</v>
      </c>
      <c r="BQ58" s="121" t="s">
        <v>231</v>
      </c>
      <c r="BR58" s="121" t="s">
        <v>509</v>
      </c>
      <c r="BS58" s="121" t="s">
        <v>725</v>
      </c>
      <c r="BT58" s="121" t="s">
        <v>426</v>
      </c>
      <c r="BU58" s="121" t="s">
        <v>290</v>
      </c>
      <c r="BV58" s="121" t="s">
        <v>176</v>
      </c>
      <c r="BW58" s="121" t="s">
        <v>726</v>
      </c>
      <c r="BX58" s="121" t="s">
        <v>174</v>
      </c>
      <c r="BY58" s="121"/>
      <c r="BZ58" s="121"/>
      <c r="CA58" s="121"/>
      <c r="CB58" s="121" t="s">
        <v>393</v>
      </c>
      <c r="CC58" s="119">
        <v>2084</v>
      </c>
      <c r="CE58" s="121" t="s">
        <v>727</v>
      </c>
      <c r="CF58" s="119">
        <v>1118</v>
      </c>
      <c r="CH58" s="121" t="s">
        <v>476</v>
      </c>
      <c r="CI58" s="119">
        <v>966</v>
      </c>
      <c r="CK58" s="121" t="s">
        <v>728</v>
      </c>
      <c r="CL58" s="119" t="s">
        <v>206</v>
      </c>
      <c r="CM58" s="119" t="s">
        <v>206</v>
      </c>
      <c r="CN58" s="119" t="s">
        <v>206</v>
      </c>
      <c r="CO58" s="119" t="s">
        <v>206</v>
      </c>
      <c r="CP58" s="119" t="s">
        <v>206</v>
      </c>
      <c r="CQ58" s="119" t="s">
        <v>206</v>
      </c>
      <c r="CR58" s="119" t="s">
        <v>206</v>
      </c>
      <c r="CS58" s="119" t="s">
        <v>206</v>
      </c>
      <c r="CT58" s="119" t="s">
        <v>206</v>
      </c>
    </row>
    <row r="59" spans="2:98" ht="12.75">
      <c r="B59" s="122" t="s">
        <v>127</v>
      </c>
      <c r="C59" s="119">
        <v>2088</v>
      </c>
      <c r="D59" s="121" t="s">
        <v>290</v>
      </c>
      <c r="E59" s="121" t="s">
        <v>621</v>
      </c>
      <c r="F59" s="121" t="s">
        <v>448</v>
      </c>
      <c r="G59" s="121" t="s">
        <v>426</v>
      </c>
      <c r="H59" s="121" t="s">
        <v>198</v>
      </c>
      <c r="I59" s="121" t="s">
        <v>392</v>
      </c>
      <c r="J59" s="121" t="s">
        <v>712</v>
      </c>
      <c r="K59" s="121" t="s">
        <v>635</v>
      </c>
      <c r="L59" s="121"/>
      <c r="M59" s="121"/>
      <c r="N59" s="121"/>
      <c r="O59" s="121" t="s">
        <v>713</v>
      </c>
      <c r="P59" s="119">
        <v>1121</v>
      </c>
      <c r="Q59" s="121" t="s">
        <v>231</v>
      </c>
      <c r="R59" s="121" t="s">
        <v>714</v>
      </c>
      <c r="S59" s="121" t="s">
        <v>542</v>
      </c>
      <c r="T59" s="121" t="s">
        <v>239</v>
      </c>
      <c r="U59" s="121" t="s">
        <v>331</v>
      </c>
      <c r="V59" s="121" t="s">
        <v>232</v>
      </c>
      <c r="W59" s="121" t="s">
        <v>270</v>
      </c>
      <c r="X59" s="121" t="s">
        <v>715</v>
      </c>
      <c r="Y59" s="121"/>
      <c r="Z59" s="121"/>
      <c r="AA59" s="121"/>
      <c r="AB59" s="121" t="s">
        <v>716</v>
      </c>
      <c r="AC59" s="119">
        <v>967</v>
      </c>
      <c r="AD59" s="121" t="s">
        <v>276</v>
      </c>
      <c r="AE59" s="121" t="s">
        <v>717</v>
      </c>
      <c r="AF59" s="121" t="s">
        <v>282</v>
      </c>
      <c r="AG59" s="121" t="s">
        <v>191</v>
      </c>
      <c r="AH59" s="121" t="s">
        <v>266</v>
      </c>
      <c r="AI59" s="121" t="s">
        <v>715</v>
      </c>
      <c r="AJ59" s="121" t="s">
        <v>718</v>
      </c>
      <c r="AK59" s="121" t="s">
        <v>633</v>
      </c>
      <c r="AL59" s="121"/>
      <c r="AM59" s="121"/>
      <c r="AN59" s="121"/>
      <c r="AO59" s="121" t="s">
        <v>597</v>
      </c>
      <c r="AP59" s="119">
        <v>2095</v>
      </c>
      <c r="AQ59" s="121" t="s">
        <v>290</v>
      </c>
      <c r="AR59" s="121" t="s">
        <v>719</v>
      </c>
      <c r="AS59" s="121" t="s">
        <v>272</v>
      </c>
      <c r="AT59" s="121" t="s">
        <v>217</v>
      </c>
      <c r="AU59" s="121" t="s">
        <v>173</v>
      </c>
      <c r="AV59" s="121" t="s">
        <v>332</v>
      </c>
      <c r="AW59" s="121" t="s">
        <v>720</v>
      </c>
      <c r="AX59" s="121" t="s">
        <v>532</v>
      </c>
      <c r="AY59" s="121"/>
      <c r="AZ59" s="121"/>
      <c r="BA59" s="121"/>
      <c r="BB59" s="121" t="s">
        <v>575</v>
      </c>
      <c r="BC59" s="119">
        <v>1122</v>
      </c>
      <c r="BD59" s="121" t="s">
        <v>340</v>
      </c>
      <c r="BE59" s="121" t="s">
        <v>339</v>
      </c>
      <c r="BF59" s="121" t="s">
        <v>721</v>
      </c>
      <c r="BG59" s="121" t="s">
        <v>260</v>
      </c>
      <c r="BH59" s="121" t="s">
        <v>198</v>
      </c>
      <c r="BI59" s="121" t="s">
        <v>722</v>
      </c>
      <c r="BJ59" s="121" t="s">
        <v>723</v>
      </c>
      <c r="BK59" s="121" t="s">
        <v>724</v>
      </c>
      <c r="BL59" s="121"/>
      <c r="BM59" s="121"/>
      <c r="BN59" s="121"/>
      <c r="BO59" s="121" t="s">
        <v>522</v>
      </c>
      <c r="BP59" s="119">
        <v>973</v>
      </c>
      <c r="BQ59" s="121" t="s">
        <v>231</v>
      </c>
      <c r="BR59" s="121" t="s">
        <v>509</v>
      </c>
      <c r="BS59" s="121" t="s">
        <v>725</v>
      </c>
      <c r="BT59" s="121" t="s">
        <v>426</v>
      </c>
      <c r="BU59" s="121" t="s">
        <v>290</v>
      </c>
      <c r="BV59" s="121" t="s">
        <v>176</v>
      </c>
      <c r="BW59" s="121" t="s">
        <v>726</v>
      </c>
      <c r="BX59" s="121" t="s">
        <v>174</v>
      </c>
      <c r="BY59" s="121"/>
      <c r="BZ59" s="121"/>
      <c r="CA59" s="121"/>
      <c r="CB59" s="121" t="s">
        <v>393</v>
      </c>
      <c r="CC59" s="119">
        <v>2084</v>
      </c>
      <c r="CE59" s="121" t="s">
        <v>727</v>
      </c>
      <c r="CF59" s="119">
        <v>1118</v>
      </c>
      <c r="CH59" s="121" t="s">
        <v>476</v>
      </c>
      <c r="CI59" s="119">
        <v>966</v>
      </c>
      <c r="CK59" s="121" t="s">
        <v>728</v>
      </c>
      <c r="CL59" s="119" t="s">
        <v>206</v>
      </c>
      <c r="CM59" s="119" t="s">
        <v>206</v>
      </c>
      <c r="CN59" s="119" t="s">
        <v>206</v>
      </c>
      <c r="CO59" s="119" t="s">
        <v>206</v>
      </c>
      <c r="CP59" s="119" t="s">
        <v>206</v>
      </c>
      <c r="CQ59" s="119" t="s">
        <v>206</v>
      </c>
      <c r="CR59" s="119" t="s">
        <v>206</v>
      </c>
      <c r="CS59" s="119" t="s">
        <v>206</v>
      </c>
      <c r="CT59" s="119" t="s">
        <v>206</v>
      </c>
    </row>
    <row r="62" spans="2:42" ht="12.75">
      <c r="B62" s="119" t="s">
        <v>656</v>
      </c>
      <c r="C62" s="119" t="s">
        <v>781</v>
      </c>
      <c r="AP62" s="119" t="s">
        <v>144</v>
      </c>
    </row>
    <row r="63" spans="3:42" ht="12.75">
      <c r="C63" s="119" t="s">
        <v>782</v>
      </c>
      <c r="AP63" s="119" t="s">
        <v>782</v>
      </c>
    </row>
    <row r="64" spans="3:42" ht="12.75">
      <c r="C64" s="119" t="s">
        <v>143</v>
      </c>
      <c r="AP64" s="119" t="s">
        <v>143</v>
      </c>
    </row>
    <row r="65" spans="3:68" ht="12.75">
      <c r="C65" s="119" t="s">
        <v>58</v>
      </c>
      <c r="P65" s="119" t="s">
        <v>145</v>
      </c>
      <c r="AC65" s="119" t="s">
        <v>146</v>
      </c>
      <c r="AP65" s="119" t="s">
        <v>58</v>
      </c>
      <c r="BC65" s="119" t="s">
        <v>145</v>
      </c>
      <c r="BP65" s="119" t="s">
        <v>146</v>
      </c>
    </row>
    <row r="66" spans="3:68" ht="12.75">
      <c r="C66" s="119" t="s">
        <v>147</v>
      </c>
      <c r="N66" s="119" t="s">
        <v>148</v>
      </c>
      <c r="P66" s="119" t="s">
        <v>147</v>
      </c>
      <c r="AC66" s="119" t="s">
        <v>147</v>
      </c>
      <c r="AP66" s="119" t="s">
        <v>149</v>
      </c>
      <c r="BC66" s="119" t="s">
        <v>149</v>
      </c>
      <c r="BP66" s="119" t="s">
        <v>149</v>
      </c>
    </row>
    <row r="67" spans="3:89" ht="12.75">
      <c r="C67" s="119" t="s">
        <v>58</v>
      </c>
      <c r="D67" s="119" t="s">
        <v>71</v>
      </c>
      <c r="E67" s="119" t="s">
        <v>116</v>
      </c>
      <c r="F67" s="119" t="s">
        <v>72</v>
      </c>
      <c r="G67" s="119" t="s">
        <v>117</v>
      </c>
      <c r="H67" s="119" t="s">
        <v>152</v>
      </c>
      <c r="I67" s="119" t="s">
        <v>153</v>
      </c>
      <c r="J67" s="119" t="s">
        <v>154</v>
      </c>
      <c r="K67" s="119" t="s">
        <v>155</v>
      </c>
      <c r="M67" s="119" t="s">
        <v>156</v>
      </c>
      <c r="N67" s="119">
        <v>0</v>
      </c>
      <c r="O67" s="119">
        <v>1</v>
      </c>
      <c r="P67" s="119" t="s">
        <v>58</v>
      </c>
      <c r="Q67" s="119">
        <v>1</v>
      </c>
      <c r="R67" s="119">
        <v>2</v>
      </c>
      <c r="S67" s="119">
        <v>3</v>
      </c>
      <c r="T67" s="119">
        <v>4</v>
      </c>
      <c r="U67" s="119">
        <v>5</v>
      </c>
      <c r="V67" s="119">
        <v>6</v>
      </c>
      <c r="W67" s="119">
        <v>7</v>
      </c>
      <c r="X67" s="119">
        <v>8</v>
      </c>
      <c r="Z67" s="119">
        <v>9</v>
      </c>
      <c r="AA67" s="119">
        <v>10</v>
      </c>
      <c r="AB67" s="119">
        <v>11</v>
      </c>
      <c r="AC67" s="119" t="s">
        <v>58</v>
      </c>
      <c r="AD67" s="119">
        <v>11</v>
      </c>
      <c r="AE67" s="119">
        <v>12</v>
      </c>
      <c r="AF67" s="119">
        <v>13</v>
      </c>
      <c r="AG67" s="119">
        <v>14</v>
      </c>
      <c r="AH67" s="119">
        <v>15</v>
      </c>
      <c r="AI67" s="119">
        <v>16</v>
      </c>
      <c r="AJ67" s="119">
        <v>17</v>
      </c>
      <c r="AK67" s="119">
        <v>18</v>
      </c>
      <c r="AM67" s="119">
        <v>19</v>
      </c>
      <c r="AN67" s="119">
        <v>20</v>
      </c>
      <c r="AO67" s="119">
        <v>21</v>
      </c>
      <c r="AP67" s="119" t="s">
        <v>58</v>
      </c>
      <c r="AQ67" s="119">
        <v>21</v>
      </c>
      <c r="AR67" s="119">
        <v>22</v>
      </c>
      <c r="AS67" s="119">
        <v>23</v>
      </c>
      <c r="AT67" s="119">
        <v>24</v>
      </c>
      <c r="AU67" s="119">
        <v>25</v>
      </c>
      <c r="AV67" s="119">
        <v>26</v>
      </c>
      <c r="AW67" s="119">
        <v>27</v>
      </c>
      <c r="AX67" s="119">
        <v>28</v>
      </c>
      <c r="AZ67" s="119">
        <v>29</v>
      </c>
      <c r="BA67" s="119">
        <v>30</v>
      </c>
      <c r="BB67" s="119">
        <v>31</v>
      </c>
      <c r="BC67" s="119" t="s">
        <v>58</v>
      </c>
      <c r="BD67" s="119">
        <v>21</v>
      </c>
      <c r="BE67" s="119">
        <v>22</v>
      </c>
      <c r="BF67" s="119">
        <v>23</v>
      </c>
      <c r="BG67" s="119">
        <v>24</v>
      </c>
      <c r="BH67" s="119">
        <v>25</v>
      </c>
      <c r="BI67" s="119">
        <v>26</v>
      </c>
      <c r="BJ67" s="119">
        <v>27</v>
      </c>
      <c r="BK67" s="119">
        <v>28</v>
      </c>
      <c r="BM67" s="119">
        <v>29</v>
      </c>
      <c r="BN67" s="119">
        <v>30</v>
      </c>
      <c r="BO67" s="119">
        <v>31</v>
      </c>
      <c r="BP67" s="119" t="s">
        <v>58</v>
      </c>
      <c r="BQ67" s="119">
        <v>21</v>
      </c>
      <c r="BR67" s="119">
        <v>22</v>
      </c>
      <c r="BS67" s="119">
        <v>23</v>
      </c>
      <c r="BT67" s="119">
        <v>24</v>
      </c>
      <c r="BU67" s="119">
        <v>25</v>
      </c>
      <c r="BV67" s="119">
        <v>26</v>
      </c>
      <c r="BW67" s="119">
        <v>27</v>
      </c>
      <c r="BX67" s="119">
        <v>28</v>
      </c>
      <c r="BZ67" s="119">
        <v>29</v>
      </c>
      <c r="CA67" s="119">
        <v>30</v>
      </c>
      <c r="CB67" s="119">
        <v>31</v>
      </c>
      <c r="CC67" s="119" t="s">
        <v>58</v>
      </c>
      <c r="CE67" s="119">
        <v>31</v>
      </c>
      <c r="CH67" s="119">
        <v>31</v>
      </c>
      <c r="CK67" s="119">
        <v>31</v>
      </c>
    </row>
    <row r="68" spans="3:89" ht="12.75">
      <c r="C68" s="119" t="s">
        <v>157</v>
      </c>
      <c r="D68" s="119" t="s">
        <v>157</v>
      </c>
      <c r="E68" s="119" t="s">
        <v>157</v>
      </c>
      <c r="F68" s="119" t="s">
        <v>157</v>
      </c>
      <c r="G68" s="119" t="s">
        <v>157</v>
      </c>
      <c r="H68" s="119" t="s">
        <v>157</v>
      </c>
      <c r="I68" s="119" t="s">
        <v>157</v>
      </c>
      <c r="J68" s="119" t="s">
        <v>157</v>
      </c>
      <c r="K68" s="119" t="s">
        <v>157</v>
      </c>
      <c r="M68" s="119" t="s">
        <v>157</v>
      </c>
      <c r="N68" s="119" t="s">
        <v>157</v>
      </c>
      <c r="O68" s="119" t="s">
        <v>157</v>
      </c>
      <c r="P68" s="119" t="s">
        <v>157</v>
      </c>
      <c r="Q68" s="119" t="s">
        <v>157</v>
      </c>
      <c r="R68" s="119" t="s">
        <v>157</v>
      </c>
      <c r="S68" s="119" t="s">
        <v>157</v>
      </c>
      <c r="T68" s="119" t="s">
        <v>157</v>
      </c>
      <c r="U68" s="119" t="s">
        <v>157</v>
      </c>
      <c r="V68" s="119" t="s">
        <v>157</v>
      </c>
      <c r="W68" s="119" t="s">
        <v>157</v>
      </c>
      <c r="X68" s="119" t="s">
        <v>157</v>
      </c>
      <c r="Z68" s="119" t="s">
        <v>157</v>
      </c>
      <c r="AA68" s="119" t="s">
        <v>157</v>
      </c>
      <c r="AB68" s="119" t="s">
        <v>157</v>
      </c>
      <c r="AC68" s="119" t="s">
        <v>157</v>
      </c>
      <c r="AD68" s="119" t="s">
        <v>157</v>
      </c>
      <c r="AE68" s="119" t="s">
        <v>157</v>
      </c>
      <c r="AF68" s="119" t="s">
        <v>157</v>
      </c>
      <c r="AG68" s="119" t="s">
        <v>157</v>
      </c>
      <c r="AH68" s="119" t="s">
        <v>157</v>
      </c>
      <c r="AI68" s="119" t="s">
        <v>157</v>
      </c>
      <c r="AJ68" s="119" t="s">
        <v>157</v>
      </c>
      <c r="AK68" s="119" t="s">
        <v>157</v>
      </c>
      <c r="AM68" s="119" t="s">
        <v>157</v>
      </c>
      <c r="AN68" s="119" t="s">
        <v>157</v>
      </c>
      <c r="AO68" s="119" t="s">
        <v>157</v>
      </c>
      <c r="AP68" s="119" t="s">
        <v>157</v>
      </c>
      <c r="AQ68" s="119" t="s">
        <v>157</v>
      </c>
      <c r="AR68" s="119" t="s">
        <v>157</v>
      </c>
      <c r="AS68" s="119" t="s">
        <v>157</v>
      </c>
      <c r="AT68" s="119" t="s">
        <v>157</v>
      </c>
      <c r="AU68" s="119" t="s">
        <v>157</v>
      </c>
      <c r="AV68" s="119" t="s">
        <v>157</v>
      </c>
      <c r="AW68" s="119" t="s">
        <v>157</v>
      </c>
      <c r="AX68" s="119" t="s">
        <v>157</v>
      </c>
      <c r="AZ68" s="119" t="s">
        <v>157</v>
      </c>
      <c r="BA68" s="119" t="s">
        <v>157</v>
      </c>
      <c r="BB68" s="119" t="s">
        <v>157</v>
      </c>
      <c r="BC68" s="119" t="s">
        <v>157</v>
      </c>
      <c r="BD68" s="119" t="s">
        <v>157</v>
      </c>
      <c r="BE68" s="119" t="s">
        <v>157</v>
      </c>
      <c r="BF68" s="119" t="s">
        <v>157</v>
      </c>
      <c r="BG68" s="119" t="s">
        <v>157</v>
      </c>
      <c r="BH68" s="119" t="s">
        <v>157</v>
      </c>
      <c r="BI68" s="119" t="s">
        <v>157</v>
      </c>
      <c r="BJ68" s="119" t="s">
        <v>157</v>
      </c>
      <c r="BK68" s="119" t="s">
        <v>157</v>
      </c>
      <c r="BM68" s="119" t="s">
        <v>157</v>
      </c>
      <c r="BN68" s="119" t="s">
        <v>157</v>
      </c>
      <c r="BO68" s="119" t="s">
        <v>157</v>
      </c>
      <c r="BP68" s="119" t="s">
        <v>157</v>
      </c>
      <c r="BQ68" s="119" t="s">
        <v>157</v>
      </c>
      <c r="BR68" s="119" t="s">
        <v>157</v>
      </c>
      <c r="BS68" s="119" t="s">
        <v>157</v>
      </c>
      <c r="BT68" s="119" t="s">
        <v>157</v>
      </c>
      <c r="BU68" s="119" t="s">
        <v>157</v>
      </c>
      <c r="BV68" s="119" t="s">
        <v>157</v>
      </c>
      <c r="BW68" s="119" t="s">
        <v>157</v>
      </c>
      <c r="BX68" s="119" t="s">
        <v>157</v>
      </c>
      <c r="BZ68" s="119" t="s">
        <v>157</v>
      </c>
      <c r="CA68" s="119" t="s">
        <v>157</v>
      </c>
      <c r="CB68" s="119" t="s">
        <v>157</v>
      </c>
      <c r="CC68" s="119" t="s">
        <v>143</v>
      </c>
      <c r="CE68" s="119" t="s">
        <v>157</v>
      </c>
      <c r="CH68" s="119" t="s">
        <v>157</v>
      </c>
      <c r="CK68" s="119" t="s">
        <v>157</v>
      </c>
    </row>
    <row r="69" spans="3:89" ht="12.75">
      <c r="C69" s="119" t="s">
        <v>58</v>
      </c>
      <c r="D69" s="119" t="s">
        <v>145</v>
      </c>
      <c r="E69" s="119" t="s">
        <v>146</v>
      </c>
      <c r="F69" s="119" t="s">
        <v>58</v>
      </c>
      <c r="G69" s="119" t="s">
        <v>145</v>
      </c>
      <c r="H69" s="119" t="s">
        <v>146</v>
      </c>
      <c r="I69" s="119" t="s">
        <v>58</v>
      </c>
      <c r="J69" s="119" t="s">
        <v>145</v>
      </c>
      <c r="K69" s="119" t="s">
        <v>146</v>
      </c>
      <c r="M69" s="119" t="s">
        <v>58</v>
      </c>
      <c r="N69" s="119" t="s">
        <v>145</v>
      </c>
      <c r="O69" s="119" t="s">
        <v>146</v>
      </c>
      <c r="P69" s="119" t="s">
        <v>58</v>
      </c>
      <c r="Q69" s="119" t="s">
        <v>146</v>
      </c>
      <c r="R69" s="119" t="s">
        <v>146</v>
      </c>
      <c r="S69" s="119" t="s">
        <v>146</v>
      </c>
      <c r="T69" s="119" t="s">
        <v>146</v>
      </c>
      <c r="U69" s="119" t="s">
        <v>146</v>
      </c>
      <c r="V69" s="119" t="s">
        <v>146</v>
      </c>
      <c r="W69" s="119" t="s">
        <v>146</v>
      </c>
      <c r="X69" s="119" t="s">
        <v>146</v>
      </c>
      <c r="Z69" s="119" t="s">
        <v>146</v>
      </c>
      <c r="AA69" s="119" t="s">
        <v>146</v>
      </c>
      <c r="AB69" s="119" t="s">
        <v>146</v>
      </c>
      <c r="AC69" s="119" t="s">
        <v>58</v>
      </c>
      <c r="AD69" s="119" t="s">
        <v>146</v>
      </c>
      <c r="AE69" s="119" t="s">
        <v>146</v>
      </c>
      <c r="AF69" s="119" t="s">
        <v>146</v>
      </c>
      <c r="AG69" s="119" t="s">
        <v>146</v>
      </c>
      <c r="AH69" s="119" t="s">
        <v>146</v>
      </c>
      <c r="AI69" s="119" t="s">
        <v>146</v>
      </c>
      <c r="AJ69" s="119" t="s">
        <v>146</v>
      </c>
      <c r="AK69" s="119" t="s">
        <v>146</v>
      </c>
      <c r="AM69" s="119" t="s">
        <v>146</v>
      </c>
      <c r="AN69" s="119" t="s">
        <v>146</v>
      </c>
      <c r="AO69" s="119" t="s">
        <v>146</v>
      </c>
      <c r="AP69" s="119" t="s">
        <v>58</v>
      </c>
      <c r="AQ69" s="119" t="s">
        <v>146</v>
      </c>
      <c r="AR69" s="119" t="s">
        <v>146</v>
      </c>
      <c r="AS69" s="119" t="s">
        <v>146</v>
      </c>
      <c r="AT69" s="119" t="s">
        <v>146</v>
      </c>
      <c r="AU69" s="119" t="s">
        <v>146</v>
      </c>
      <c r="AV69" s="119" t="s">
        <v>146</v>
      </c>
      <c r="AW69" s="119" t="s">
        <v>146</v>
      </c>
      <c r="AX69" s="119" t="s">
        <v>146</v>
      </c>
      <c r="AZ69" s="119" t="s">
        <v>146</v>
      </c>
      <c r="BA69" s="119" t="s">
        <v>146</v>
      </c>
      <c r="BB69" s="119" t="s">
        <v>146</v>
      </c>
      <c r="BC69" s="119" t="s">
        <v>58</v>
      </c>
      <c r="BD69" s="119" t="s">
        <v>146</v>
      </c>
      <c r="BE69" s="119" t="s">
        <v>146</v>
      </c>
      <c r="BF69" s="119" t="s">
        <v>146</v>
      </c>
      <c r="BG69" s="119" t="s">
        <v>146</v>
      </c>
      <c r="BH69" s="119" t="s">
        <v>146</v>
      </c>
      <c r="BI69" s="119" t="s">
        <v>146</v>
      </c>
      <c r="BJ69" s="119" t="s">
        <v>146</v>
      </c>
      <c r="BK69" s="119" t="s">
        <v>146</v>
      </c>
      <c r="BM69" s="119" t="s">
        <v>146</v>
      </c>
      <c r="BN69" s="119" t="s">
        <v>146</v>
      </c>
      <c r="BO69" s="119" t="s">
        <v>146</v>
      </c>
      <c r="BP69" s="119" t="s">
        <v>58</v>
      </c>
      <c r="BQ69" s="119" t="s">
        <v>146</v>
      </c>
      <c r="BR69" s="119" t="s">
        <v>146</v>
      </c>
      <c r="BS69" s="119" t="s">
        <v>146</v>
      </c>
      <c r="BT69" s="119" t="s">
        <v>146</v>
      </c>
      <c r="BU69" s="119" t="s">
        <v>146</v>
      </c>
      <c r="BV69" s="119" t="s">
        <v>146</v>
      </c>
      <c r="BW69" s="119" t="s">
        <v>146</v>
      </c>
      <c r="BX69" s="119" t="s">
        <v>146</v>
      </c>
      <c r="BZ69" s="119" t="s">
        <v>146</v>
      </c>
      <c r="CA69" s="119" t="s">
        <v>146</v>
      </c>
      <c r="CB69" s="119" t="s">
        <v>146</v>
      </c>
      <c r="CC69" s="119" t="s">
        <v>58</v>
      </c>
      <c r="CE69" s="119" t="s">
        <v>146</v>
      </c>
      <c r="CF69" s="119" t="s">
        <v>145</v>
      </c>
      <c r="CH69" s="119" t="s">
        <v>146</v>
      </c>
      <c r="CI69" s="119" t="s">
        <v>146</v>
      </c>
      <c r="CK69" s="119" t="s">
        <v>146</v>
      </c>
    </row>
    <row r="70" spans="3:89" ht="12.75">
      <c r="C70" s="119" t="s">
        <v>157</v>
      </c>
      <c r="D70" s="119" t="s">
        <v>157</v>
      </c>
      <c r="E70" s="119" t="s">
        <v>157</v>
      </c>
      <c r="F70" s="119" t="s">
        <v>157</v>
      </c>
      <c r="G70" s="119" t="s">
        <v>157</v>
      </c>
      <c r="H70" s="119" t="s">
        <v>157</v>
      </c>
      <c r="I70" s="119" t="s">
        <v>157</v>
      </c>
      <c r="J70" s="119" t="s">
        <v>157</v>
      </c>
      <c r="K70" s="119" t="s">
        <v>157</v>
      </c>
      <c r="M70" s="119" t="s">
        <v>157</v>
      </c>
      <c r="N70" s="119" t="s">
        <v>157</v>
      </c>
      <c r="O70" s="119" t="s">
        <v>157</v>
      </c>
      <c r="P70" s="119" t="s">
        <v>157</v>
      </c>
      <c r="Q70" s="119" t="s">
        <v>157</v>
      </c>
      <c r="R70" s="119" t="s">
        <v>157</v>
      </c>
      <c r="S70" s="119" t="s">
        <v>157</v>
      </c>
      <c r="T70" s="119" t="s">
        <v>157</v>
      </c>
      <c r="U70" s="119" t="s">
        <v>157</v>
      </c>
      <c r="V70" s="119" t="s">
        <v>157</v>
      </c>
      <c r="W70" s="119" t="s">
        <v>157</v>
      </c>
      <c r="X70" s="119" t="s">
        <v>157</v>
      </c>
      <c r="Z70" s="119" t="s">
        <v>157</v>
      </c>
      <c r="AA70" s="119" t="s">
        <v>157</v>
      </c>
      <c r="AB70" s="119" t="s">
        <v>157</v>
      </c>
      <c r="AC70" s="119" t="s">
        <v>157</v>
      </c>
      <c r="AD70" s="119" t="s">
        <v>157</v>
      </c>
      <c r="AE70" s="119" t="s">
        <v>157</v>
      </c>
      <c r="AF70" s="119" t="s">
        <v>157</v>
      </c>
      <c r="AG70" s="119" t="s">
        <v>157</v>
      </c>
      <c r="AH70" s="119" t="s">
        <v>157</v>
      </c>
      <c r="AI70" s="119" t="s">
        <v>157</v>
      </c>
      <c r="AJ70" s="119" t="s">
        <v>157</v>
      </c>
      <c r="AK70" s="119" t="s">
        <v>157</v>
      </c>
      <c r="AM70" s="119" t="s">
        <v>157</v>
      </c>
      <c r="AN70" s="119" t="s">
        <v>157</v>
      </c>
      <c r="AO70" s="119" t="s">
        <v>157</v>
      </c>
      <c r="AP70" s="119" t="s">
        <v>157</v>
      </c>
      <c r="AQ70" s="119" t="s">
        <v>157</v>
      </c>
      <c r="AR70" s="119" t="s">
        <v>157</v>
      </c>
      <c r="AS70" s="119" t="s">
        <v>157</v>
      </c>
      <c r="AT70" s="119" t="s">
        <v>157</v>
      </c>
      <c r="AU70" s="119" t="s">
        <v>157</v>
      </c>
      <c r="AV70" s="119" t="s">
        <v>157</v>
      </c>
      <c r="AW70" s="119" t="s">
        <v>157</v>
      </c>
      <c r="AX70" s="119" t="s">
        <v>157</v>
      </c>
      <c r="AZ70" s="119" t="s">
        <v>157</v>
      </c>
      <c r="BA70" s="119" t="s">
        <v>157</v>
      </c>
      <c r="BB70" s="119" t="s">
        <v>157</v>
      </c>
      <c r="BC70" s="119" t="s">
        <v>157</v>
      </c>
      <c r="BD70" s="119" t="s">
        <v>157</v>
      </c>
      <c r="BE70" s="119" t="s">
        <v>157</v>
      </c>
      <c r="BF70" s="119" t="s">
        <v>157</v>
      </c>
      <c r="BG70" s="119" t="s">
        <v>157</v>
      </c>
      <c r="BH70" s="119" t="s">
        <v>157</v>
      </c>
      <c r="BI70" s="119" t="s">
        <v>157</v>
      </c>
      <c r="BJ70" s="119" t="s">
        <v>157</v>
      </c>
      <c r="BK70" s="119" t="s">
        <v>157</v>
      </c>
      <c r="BM70" s="119" t="s">
        <v>157</v>
      </c>
      <c r="BN70" s="119" t="s">
        <v>157</v>
      </c>
      <c r="BO70" s="119" t="s">
        <v>157</v>
      </c>
      <c r="BP70" s="119" t="s">
        <v>157</v>
      </c>
      <c r="BQ70" s="119" t="s">
        <v>157</v>
      </c>
      <c r="BR70" s="119" t="s">
        <v>157</v>
      </c>
      <c r="BS70" s="119" t="s">
        <v>157</v>
      </c>
      <c r="BT70" s="119" t="s">
        <v>157</v>
      </c>
      <c r="BU70" s="119" t="s">
        <v>157</v>
      </c>
      <c r="BV70" s="119" t="s">
        <v>157</v>
      </c>
      <c r="BW70" s="119" t="s">
        <v>157</v>
      </c>
      <c r="BX70" s="119" t="s">
        <v>157</v>
      </c>
      <c r="BZ70" s="119" t="s">
        <v>157</v>
      </c>
      <c r="CA70" s="119" t="s">
        <v>157</v>
      </c>
      <c r="CB70" s="119" t="s">
        <v>157</v>
      </c>
      <c r="CC70" s="119" t="s">
        <v>157</v>
      </c>
      <c r="CE70" s="119" t="s">
        <v>157</v>
      </c>
      <c r="CF70" s="119" t="s">
        <v>157</v>
      </c>
      <c r="CH70" s="119" t="s">
        <v>157</v>
      </c>
      <c r="CI70" s="119" t="s">
        <v>157</v>
      </c>
      <c r="CK70" s="119" t="s">
        <v>157</v>
      </c>
    </row>
    <row r="71" spans="2:98" ht="12.75">
      <c r="B71" s="119" t="s">
        <v>656</v>
      </c>
      <c r="C71" s="119">
        <v>519572</v>
      </c>
      <c r="D71" s="121" t="s">
        <v>266</v>
      </c>
      <c r="E71" s="121" t="s">
        <v>163</v>
      </c>
      <c r="F71" s="121" t="s">
        <v>165</v>
      </c>
      <c r="G71" s="121" t="s">
        <v>179</v>
      </c>
      <c r="H71" s="121" t="s">
        <v>271</v>
      </c>
      <c r="I71" s="121" t="s">
        <v>417</v>
      </c>
      <c r="J71" s="121" t="s">
        <v>738</v>
      </c>
      <c r="K71" s="121" t="s">
        <v>783</v>
      </c>
      <c r="L71" s="121"/>
      <c r="M71" s="121"/>
      <c r="N71" s="121"/>
      <c r="O71" s="121" t="s">
        <v>252</v>
      </c>
      <c r="P71" s="119">
        <v>253088</v>
      </c>
      <c r="Q71" s="121" t="s">
        <v>266</v>
      </c>
      <c r="R71" s="121" t="s">
        <v>163</v>
      </c>
      <c r="S71" s="121" t="s">
        <v>331</v>
      </c>
      <c r="T71" s="121" t="s">
        <v>166</v>
      </c>
      <c r="U71" s="121" t="s">
        <v>179</v>
      </c>
      <c r="V71" s="121" t="s">
        <v>460</v>
      </c>
      <c r="W71" s="121" t="s">
        <v>784</v>
      </c>
      <c r="X71" s="121" t="s">
        <v>320</v>
      </c>
      <c r="Y71" s="121"/>
      <c r="Z71" s="121"/>
      <c r="AA71" s="121"/>
      <c r="AB71" s="121" t="s">
        <v>785</v>
      </c>
      <c r="AC71" s="119">
        <v>266484</v>
      </c>
      <c r="AD71" s="121" t="s">
        <v>266</v>
      </c>
      <c r="AE71" s="121" t="s">
        <v>163</v>
      </c>
      <c r="AF71" s="121" t="s">
        <v>171</v>
      </c>
      <c r="AG71" s="121" t="s">
        <v>271</v>
      </c>
      <c r="AH71" s="121" t="s">
        <v>271</v>
      </c>
      <c r="AI71" s="121" t="s">
        <v>786</v>
      </c>
      <c r="AJ71" s="121" t="s">
        <v>787</v>
      </c>
      <c r="AK71" s="121" t="s">
        <v>622</v>
      </c>
      <c r="AL71" s="121"/>
      <c r="AM71" s="121"/>
      <c r="AN71" s="121"/>
      <c r="AO71" s="121" t="s">
        <v>736</v>
      </c>
      <c r="AP71" s="119">
        <v>519940</v>
      </c>
      <c r="AQ71" s="121" t="s">
        <v>266</v>
      </c>
      <c r="AR71" s="121" t="s">
        <v>196</v>
      </c>
      <c r="AS71" s="121" t="s">
        <v>171</v>
      </c>
      <c r="AT71" s="121" t="s">
        <v>171</v>
      </c>
      <c r="AU71" s="121" t="s">
        <v>166</v>
      </c>
      <c r="AV71" s="121" t="s">
        <v>436</v>
      </c>
      <c r="AW71" s="121" t="s">
        <v>405</v>
      </c>
      <c r="AX71" s="121" t="s">
        <v>360</v>
      </c>
      <c r="AY71" s="121"/>
      <c r="AZ71" s="121"/>
      <c r="BA71" s="121"/>
      <c r="BB71" s="121" t="s">
        <v>546</v>
      </c>
      <c r="BC71" s="119">
        <v>253261</v>
      </c>
      <c r="BD71" s="121" t="s">
        <v>271</v>
      </c>
      <c r="BE71" s="121" t="s">
        <v>196</v>
      </c>
      <c r="BF71" s="121" t="s">
        <v>271</v>
      </c>
      <c r="BG71" s="121" t="s">
        <v>271</v>
      </c>
      <c r="BH71" s="121" t="s">
        <v>163</v>
      </c>
      <c r="BI71" s="121" t="s">
        <v>330</v>
      </c>
      <c r="BJ71" s="121" t="s">
        <v>536</v>
      </c>
      <c r="BK71" s="121" t="s">
        <v>492</v>
      </c>
      <c r="BL71" s="121"/>
      <c r="BM71" s="121"/>
      <c r="BN71" s="121"/>
      <c r="BO71" s="121" t="s">
        <v>183</v>
      </c>
      <c r="BP71" s="119">
        <v>266679</v>
      </c>
      <c r="BQ71" s="121" t="s">
        <v>271</v>
      </c>
      <c r="BR71" s="121" t="s">
        <v>196</v>
      </c>
      <c r="BS71" s="121" t="s">
        <v>179</v>
      </c>
      <c r="BT71" s="121" t="s">
        <v>266</v>
      </c>
      <c r="BU71" s="121" t="s">
        <v>179</v>
      </c>
      <c r="BV71" s="121" t="s">
        <v>788</v>
      </c>
      <c r="BW71" s="121" t="s">
        <v>673</v>
      </c>
      <c r="BX71" s="121" t="s">
        <v>223</v>
      </c>
      <c r="BY71" s="121"/>
      <c r="BZ71" s="121"/>
      <c r="CA71" s="121"/>
      <c r="CB71" s="121" t="s">
        <v>296</v>
      </c>
      <c r="CC71" s="119">
        <v>519129</v>
      </c>
      <c r="CE71" s="121" t="s">
        <v>235</v>
      </c>
      <c r="CF71" s="119">
        <v>252879</v>
      </c>
      <c r="CH71" s="121" t="s">
        <v>235</v>
      </c>
      <c r="CI71" s="119">
        <v>266250</v>
      </c>
      <c r="CK71" s="121" t="s">
        <v>235</v>
      </c>
      <c r="CL71" s="119" t="s">
        <v>206</v>
      </c>
      <c r="CM71" s="119" t="s">
        <v>206</v>
      </c>
      <c r="CN71" s="119" t="s">
        <v>206</v>
      </c>
      <c r="CO71" s="119" t="s">
        <v>206</v>
      </c>
      <c r="CP71" s="119" t="s">
        <v>206</v>
      </c>
      <c r="CQ71" s="119" t="s">
        <v>206</v>
      </c>
      <c r="CR71" s="119" t="s">
        <v>206</v>
      </c>
      <c r="CS71" s="119" t="s">
        <v>206</v>
      </c>
      <c r="CT71" s="119" t="s">
        <v>206</v>
      </c>
    </row>
    <row r="72" spans="2:98" ht="12.75">
      <c r="B72" s="119" t="s">
        <v>35</v>
      </c>
      <c r="C72" s="119">
        <v>9471</v>
      </c>
      <c r="D72" s="121" t="s">
        <v>426</v>
      </c>
      <c r="E72" s="121" t="s">
        <v>196</v>
      </c>
      <c r="F72" s="121" t="s">
        <v>414</v>
      </c>
      <c r="G72" s="121" t="s">
        <v>628</v>
      </c>
      <c r="H72" s="121" t="s">
        <v>207</v>
      </c>
      <c r="I72" s="121" t="s">
        <v>789</v>
      </c>
      <c r="J72" s="121" t="s">
        <v>359</v>
      </c>
      <c r="K72" s="121" t="s">
        <v>276</v>
      </c>
      <c r="L72" s="121"/>
      <c r="M72" s="121"/>
      <c r="N72" s="121"/>
      <c r="O72" s="121" t="s">
        <v>748</v>
      </c>
      <c r="P72" s="119">
        <v>6617</v>
      </c>
      <c r="Q72" s="121" t="s">
        <v>267</v>
      </c>
      <c r="R72" s="121" t="s">
        <v>196</v>
      </c>
      <c r="S72" s="121" t="s">
        <v>542</v>
      </c>
      <c r="T72" s="121" t="s">
        <v>330</v>
      </c>
      <c r="U72" s="121" t="s">
        <v>190</v>
      </c>
      <c r="V72" s="121" t="s">
        <v>750</v>
      </c>
      <c r="W72" s="121" t="s">
        <v>356</v>
      </c>
      <c r="X72" s="121" t="s">
        <v>340</v>
      </c>
      <c r="Y72" s="121"/>
      <c r="Z72" s="121"/>
      <c r="AA72" s="121"/>
      <c r="AB72" s="121" t="s">
        <v>255</v>
      </c>
      <c r="AC72" s="119">
        <v>2854</v>
      </c>
      <c r="AD72" s="121" t="s">
        <v>290</v>
      </c>
      <c r="AE72" s="121" t="s">
        <v>196</v>
      </c>
      <c r="AF72" s="121" t="s">
        <v>319</v>
      </c>
      <c r="AG72" s="121" t="s">
        <v>333</v>
      </c>
      <c r="AH72" s="121" t="s">
        <v>184</v>
      </c>
      <c r="AI72" s="121" t="s">
        <v>726</v>
      </c>
      <c r="AJ72" s="121" t="s">
        <v>790</v>
      </c>
      <c r="AK72" s="121" t="s">
        <v>248</v>
      </c>
      <c r="AL72" s="121"/>
      <c r="AM72" s="121"/>
      <c r="AN72" s="121"/>
      <c r="AO72" s="121" t="s">
        <v>791</v>
      </c>
      <c r="AP72" s="119">
        <v>9485</v>
      </c>
      <c r="AQ72" s="121" t="s">
        <v>197</v>
      </c>
      <c r="AR72" s="121" t="s">
        <v>196</v>
      </c>
      <c r="AS72" s="121" t="s">
        <v>514</v>
      </c>
      <c r="AT72" s="121" t="s">
        <v>792</v>
      </c>
      <c r="AU72" s="121" t="s">
        <v>222</v>
      </c>
      <c r="AV72" s="121" t="s">
        <v>763</v>
      </c>
      <c r="AW72" s="121" t="s">
        <v>793</v>
      </c>
      <c r="AX72" s="121" t="s">
        <v>322</v>
      </c>
      <c r="AY72" s="121"/>
      <c r="AZ72" s="121"/>
      <c r="BA72" s="121"/>
      <c r="BB72" s="121" t="s">
        <v>794</v>
      </c>
      <c r="BC72" s="119">
        <v>6629</v>
      </c>
      <c r="BD72" s="119">
        <v>1.6</v>
      </c>
      <c r="BE72" s="119">
        <v>0.1</v>
      </c>
      <c r="BF72" s="119">
        <v>10.3</v>
      </c>
      <c r="BG72" s="119">
        <v>5</v>
      </c>
      <c r="BH72" s="119">
        <v>2.5</v>
      </c>
      <c r="BI72" s="119">
        <v>34.8</v>
      </c>
      <c r="BJ72" s="119">
        <v>38.6</v>
      </c>
      <c r="BK72" s="119">
        <v>7.1</v>
      </c>
      <c r="BO72" s="119">
        <v>45.7</v>
      </c>
      <c r="BP72" s="119">
        <v>2856</v>
      </c>
      <c r="BQ72" s="119">
        <v>1.9</v>
      </c>
      <c r="BR72" s="119">
        <v>0.1</v>
      </c>
      <c r="BS72" s="119">
        <v>14</v>
      </c>
      <c r="BT72" s="119">
        <v>10.8</v>
      </c>
      <c r="BU72" s="119">
        <v>3.9</v>
      </c>
      <c r="BV72" s="119">
        <v>39.9</v>
      </c>
      <c r="BW72" s="119">
        <v>26.6</v>
      </c>
      <c r="BX72" s="119">
        <v>2.8</v>
      </c>
      <c r="CB72" s="119">
        <v>29.4</v>
      </c>
      <c r="CC72" s="119">
        <v>9466</v>
      </c>
      <c r="CE72" s="121" t="s">
        <v>595</v>
      </c>
      <c r="CF72" s="119">
        <v>6615</v>
      </c>
      <c r="CH72" s="121" t="s">
        <v>699</v>
      </c>
      <c r="CI72" s="119">
        <v>2851</v>
      </c>
      <c r="CK72" s="121" t="s">
        <v>318</v>
      </c>
      <c r="CL72" s="119" t="s">
        <v>206</v>
      </c>
      <c r="CM72" s="119" t="s">
        <v>206</v>
      </c>
      <c r="CN72" s="119" t="s">
        <v>206</v>
      </c>
      <c r="CO72" s="119" t="s">
        <v>206</v>
      </c>
      <c r="CP72" s="119" t="s">
        <v>206</v>
      </c>
      <c r="CQ72" s="119" t="s">
        <v>206</v>
      </c>
      <c r="CR72" s="119" t="s">
        <v>206</v>
      </c>
      <c r="CS72" s="119" t="s">
        <v>206</v>
      </c>
      <c r="CT72" s="119" t="s">
        <v>206</v>
      </c>
    </row>
    <row r="73" spans="2:98" ht="12.75">
      <c r="B73" s="119" t="s">
        <v>36</v>
      </c>
      <c r="C73" s="119">
        <v>19308</v>
      </c>
      <c r="D73" s="121" t="s">
        <v>217</v>
      </c>
      <c r="E73" s="121" t="s">
        <v>163</v>
      </c>
      <c r="F73" s="121" t="s">
        <v>356</v>
      </c>
      <c r="G73" s="121" t="s">
        <v>788</v>
      </c>
      <c r="H73" s="121" t="s">
        <v>606</v>
      </c>
      <c r="I73" s="121" t="s">
        <v>763</v>
      </c>
      <c r="J73" s="121" t="s">
        <v>313</v>
      </c>
      <c r="K73" s="121" t="s">
        <v>166</v>
      </c>
      <c r="L73" s="121"/>
      <c r="M73" s="121"/>
      <c r="N73" s="121"/>
      <c r="O73" s="121" t="s">
        <v>795</v>
      </c>
      <c r="P73" s="119">
        <v>12449</v>
      </c>
      <c r="Q73" s="121" t="s">
        <v>178</v>
      </c>
      <c r="R73" s="121" t="s">
        <v>271</v>
      </c>
      <c r="S73" s="121" t="s">
        <v>447</v>
      </c>
      <c r="T73" s="121" t="s">
        <v>796</v>
      </c>
      <c r="U73" s="121" t="s">
        <v>445</v>
      </c>
      <c r="V73" s="121" t="s">
        <v>766</v>
      </c>
      <c r="W73" s="121" t="s">
        <v>303</v>
      </c>
      <c r="X73" s="121" t="s">
        <v>166</v>
      </c>
      <c r="Y73" s="121"/>
      <c r="Z73" s="121"/>
      <c r="AA73" s="121"/>
      <c r="AB73" s="121" t="s">
        <v>492</v>
      </c>
      <c r="AC73" s="119">
        <v>6859</v>
      </c>
      <c r="AD73" s="121" t="s">
        <v>290</v>
      </c>
      <c r="AE73" s="121" t="s">
        <v>196</v>
      </c>
      <c r="AF73" s="121" t="s">
        <v>497</v>
      </c>
      <c r="AG73" s="121" t="s">
        <v>714</v>
      </c>
      <c r="AH73" s="121" t="s">
        <v>496</v>
      </c>
      <c r="AI73" s="121" t="s">
        <v>758</v>
      </c>
      <c r="AJ73" s="121" t="s">
        <v>797</v>
      </c>
      <c r="AK73" s="121" t="s">
        <v>162</v>
      </c>
      <c r="AL73" s="121"/>
      <c r="AM73" s="121"/>
      <c r="AN73" s="121"/>
      <c r="AO73" s="121" t="s">
        <v>530</v>
      </c>
      <c r="AP73" s="119">
        <v>19334</v>
      </c>
      <c r="AQ73" s="121" t="s">
        <v>276</v>
      </c>
      <c r="AR73" s="121" t="s">
        <v>163</v>
      </c>
      <c r="AS73" s="121" t="s">
        <v>307</v>
      </c>
      <c r="AT73" s="121" t="s">
        <v>620</v>
      </c>
      <c r="AU73" s="121" t="s">
        <v>496</v>
      </c>
      <c r="AV73" s="121" t="s">
        <v>798</v>
      </c>
      <c r="AW73" s="121" t="s">
        <v>579</v>
      </c>
      <c r="AX73" s="121" t="s">
        <v>340</v>
      </c>
      <c r="AY73" s="121"/>
      <c r="AZ73" s="121"/>
      <c r="BA73" s="121"/>
      <c r="BB73" s="121" t="s">
        <v>799</v>
      </c>
      <c r="BC73" s="119">
        <v>12463</v>
      </c>
      <c r="BD73" s="119">
        <v>2.1</v>
      </c>
      <c r="BE73" s="119">
        <v>0.3</v>
      </c>
      <c r="BF73" s="119">
        <v>23.1</v>
      </c>
      <c r="BG73" s="119">
        <v>8</v>
      </c>
      <c r="BH73" s="119">
        <v>3.2</v>
      </c>
      <c r="BI73" s="119">
        <v>35.2</v>
      </c>
      <c r="BJ73" s="119">
        <v>25.5</v>
      </c>
      <c r="BK73" s="119">
        <v>2.5</v>
      </c>
      <c r="BO73" s="119">
        <v>28</v>
      </c>
      <c r="BP73" s="119">
        <v>6871</v>
      </c>
      <c r="BQ73" s="119">
        <v>1.8</v>
      </c>
      <c r="BR73" s="119">
        <v>0.2</v>
      </c>
      <c r="BS73" s="119">
        <v>29.4</v>
      </c>
      <c r="BT73" s="119">
        <v>14.2</v>
      </c>
      <c r="BU73" s="119">
        <v>4.8</v>
      </c>
      <c r="BV73" s="119">
        <v>34.2</v>
      </c>
      <c r="BW73" s="119">
        <v>14.9</v>
      </c>
      <c r="BX73" s="119">
        <v>0.6</v>
      </c>
      <c r="CB73" s="119">
        <v>15.5</v>
      </c>
      <c r="CC73" s="119">
        <v>19286</v>
      </c>
      <c r="CE73" s="121" t="s">
        <v>691</v>
      </c>
      <c r="CF73" s="119">
        <v>12432</v>
      </c>
      <c r="CH73" s="121" t="s">
        <v>460</v>
      </c>
      <c r="CI73" s="119">
        <v>6854</v>
      </c>
      <c r="CK73" s="121" t="s">
        <v>661</v>
      </c>
      <c r="CL73" s="119" t="s">
        <v>206</v>
      </c>
      <c r="CM73" s="119" t="s">
        <v>206</v>
      </c>
      <c r="CN73" s="119" t="s">
        <v>206</v>
      </c>
      <c r="CO73" s="119" t="s">
        <v>206</v>
      </c>
      <c r="CP73" s="119" t="s">
        <v>206</v>
      </c>
      <c r="CQ73" s="119" t="s">
        <v>206</v>
      </c>
      <c r="CR73" s="119" t="s">
        <v>206</v>
      </c>
      <c r="CS73" s="119" t="s">
        <v>206</v>
      </c>
      <c r="CT73" s="119" t="s">
        <v>206</v>
      </c>
    </row>
    <row r="74" spans="2:98" ht="12.75">
      <c r="B74" s="119" t="s">
        <v>37</v>
      </c>
      <c r="C74" s="119">
        <v>2499</v>
      </c>
      <c r="D74" s="121" t="s">
        <v>231</v>
      </c>
      <c r="E74" s="121" t="s">
        <v>198</v>
      </c>
      <c r="F74" s="121" t="s">
        <v>170</v>
      </c>
      <c r="G74" s="121" t="s">
        <v>445</v>
      </c>
      <c r="H74" s="121" t="s">
        <v>171</v>
      </c>
      <c r="I74" s="121" t="s">
        <v>800</v>
      </c>
      <c r="J74" s="121" t="s">
        <v>496</v>
      </c>
      <c r="K74" s="121" t="s">
        <v>163</v>
      </c>
      <c r="L74" s="121"/>
      <c r="M74" s="121"/>
      <c r="N74" s="121"/>
      <c r="O74" s="121" t="s">
        <v>445</v>
      </c>
      <c r="P74" s="119">
        <v>1634</v>
      </c>
      <c r="Q74" s="121" t="s">
        <v>276</v>
      </c>
      <c r="R74" s="121" t="s">
        <v>171</v>
      </c>
      <c r="S74" s="121" t="s">
        <v>801</v>
      </c>
      <c r="T74" s="121" t="s">
        <v>317</v>
      </c>
      <c r="U74" s="121" t="s">
        <v>166</v>
      </c>
      <c r="V74" s="121" t="s">
        <v>339</v>
      </c>
      <c r="W74" s="121" t="s">
        <v>354</v>
      </c>
      <c r="X74" s="121" t="s">
        <v>163</v>
      </c>
      <c r="Y74" s="121"/>
      <c r="Z74" s="121"/>
      <c r="AA74" s="121"/>
      <c r="AB74" s="121" t="s">
        <v>243</v>
      </c>
      <c r="AC74" s="119">
        <v>865</v>
      </c>
      <c r="AD74" s="121" t="s">
        <v>198</v>
      </c>
      <c r="AE74" s="121" t="s">
        <v>331</v>
      </c>
      <c r="AF74" s="121" t="s">
        <v>466</v>
      </c>
      <c r="AG74" s="121" t="s">
        <v>207</v>
      </c>
      <c r="AH74" s="121" t="s">
        <v>165</v>
      </c>
      <c r="AI74" s="121" t="s">
        <v>796</v>
      </c>
      <c r="AJ74" s="121" t="s">
        <v>802</v>
      </c>
      <c r="AK74" s="121" t="s">
        <v>247</v>
      </c>
      <c r="AL74" s="121"/>
      <c r="AM74" s="121"/>
      <c r="AN74" s="121"/>
      <c r="AO74" s="121" t="s">
        <v>802</v>
      </c>
      <c r="AP74" s="119">
        <v>2502</v>
      </c>
      <c r="AQ74" s="121" t="s">
        <v>165</v>
      </c>
      <c r="AR74" s="121" t="s">
        <v>171</v>
      </c>
      <c r="AS74" s="121" t="s">
        <v>472</v>
      </c>
      <c r="AT74" s="121" t="s">
        <v>391</v>
      </c>
      <c r="AU74" s="121" t="s">
        <v>173</v>
      </c>
      <c r="AV74" s="121" t="s">
        <v>803</v>
      </c>
      <c r="AW74" s="121" t="s">
        <v>212</v>
      </c>
      <c r="AX74" s="121" t="s">
        <v>179</v>
      </c>
      <c r="AY74" s="121"/>
      <c r="AZ74" s="121"/>
      <c r="BA74" s="121"/>
      <c r="BB74" s="121" t="s">
        <v>337</v>
      </c>
      <c r="BC74" s="119">
        <v>1638</v>
      </c>
      <c r="BD74" s="119">
        <v>1.2</v>
      </c>
      <c r="BE74" s="119">
        <v>0.7</v>
      </c>
      <c r="BF74" s="119">
        <v>77</v>
      </c>
      <c r="BG74" s="119">
        <v>3.4</v>
      </c>
      <c r="BH74" s="119">
        <v>1.2</v>
      </c>
      <c r="BI74" s="119">
        <v>10</v>
      </c>
      <c r="BJ74" s="119">
        <v>5.9</v>
      </c>
      <c r="BK74" s="119">
        <v>0.6</v>
      </c>
      <c r="BO74" s="119">
        <v>6.5</v>
      </c>
      <c r="BP74" s="119">
        <v>864</v>
      </c>
      <c r="BQ74" s="119">
        <v>0.7</v>
      </c>
      <c r="BR74" s="119">
        <v>1</v>
      </c>
      <c r="BS74" s="119">
        <v>82.4</v>
      </c>
      <c r="BT74" s="119">
        <v>6.8</v>
      </c>
      <c r="BU74" s="119">
        <v>1.5</v>
      </c>
      <c r="BV74" s="119">
        <v>5.2</v>
      </c>
      <c r="BW74" s="119">
        <v>2.3</v>
      </c>
      <c r="BX74" s="119">
        <v>0</v>
      </c>
      <c r="CB74" s="119">
        <v>2.3</v>
      </c>
      <c r="CC74" s="119">
        <v>2498</v>
      </c>
      <c r="CE74" s="121" t="s">
        <v>217</v>
      </c>
      <c r="CF74" s="119">
        <v>1634</v>
      </c>
      <c r="CH74" s="121" t="s">
        <v>253</v>
      </c>
      <c r="CI74" s="119">
        <v>864</v>
      </c>
      <c r="CK74" s="121" t="s">
        <v>191</v>
      </c>
      <c r="CL74" s="119" t="s">
        <v>206</v>
      </c>
      <c r="CM74" s="119" t="s">
        <v>206</v>
      </c>
      <c r="CN74" s="119" t="s">
        <v>206</v>
      </c>
      <c r="CO74" s="119" t="s">
        <v>206</v>
      </c>
      <c r="CP74" s="119" t="s">
        <v>206</v>
      </c>
      <c r="CQ74" s="119" t="s">
        <v>206</v>
      </c>
      <c r="CR74" s="119" t="s">
        <v>206</v>
      </c>
      <c r="CS74" s="119" t="s">
        <v>206</v>
      </c>
      <c r="CT74" s="119" t="s">
        <v>206</v>
      </c>
    </row>
    <row r="75" spans="2:98" ht="12.75">
      <c r="B75" s="119" t="s">
        <v>38</v>
      </c>
      <c r="C75" s="119">
        <v>533</v>
      </c>
      <c r="D75" s="121" t="s">
        <v>179</v>
      </c>
      <c r="E75" s="121" t="s">
        <v>281</v>
      </c>
      <c r="F75" s="121" t="s">
        <v>804</v>
      </c>
      <c r="G75" s="121" t="s">
        <v>171</v>
      </c>
      <c r="H75" s="121" t="s">
        <v>166</v>
      </c>
      <c r="I75" s="121" t="s">
        <v>253</v>
      </c>
      <c r="J75" s="121" t="s">
        <v>173</v>
      </c>
      <c r="K75" s="121" t="s">
        <v>247</v>
      </c>
      <c r="L75" s="121"/>
      <c r="M75" s="121"/>
      <c r="N75" s="121"/>
      <c r="O75" s="121" t="s">
        <v>173</v>
      </c>
      <c r="P75" s="119">
        <v>303</v>
      </c>
      <c r="Q75" s="121" t="s">
        <v>271</v>
      </c>
      <c r="R75" s="121" t="s">
        <v>173</v>
      </c>
      <c r="S75" s="121" t="s">
        <v>805</v>
      </c>
      <c r="T75" s="121" t="s">
        <v>162</v>
      </c>
      <c r="U75" s="121" t="s">
        <v>162</v>
      </c>
      <c r="V75" s="121" t="s">
        <v>354</v>
      </c>
      <c r="W75" s="121" t="s">
        <v>276</v>
      </c>
      <c r="X75" s="121" t="s">
        <v>247</v>
      </c>
      <c r="Y75" s="121"/>
      <c r="Z75" s="121"/>
      <c r="AA75" s="121"/>
      <c r="AB75" s="121" t="s">
        <v>276</v>
      </c>
      <c r="AC75" s="119">
        <v>230</v>
      </c>
      <c r="AD75" s="121" t="s">
        <v>179</v>
      </c>
      <c r="AE75" s="121" t="s">
        <v>198</v>
      </c>
      <c r="AF75" s="121" t="s">
        <v>806</v>
      </c>
      <c r="AG75" s="121" t="s">
        <v>198</v>
      </c>
      <c r="AH75" s="121" t="s">
        <v>179</v>
      </c>
      <c r="AI75" s="121" t="s">
        <v>198</v>
      </c>
      <c r="AJ75" s="121" t="s">
        <v>179</v>
      </c>
      <c r="AK75" s="121" t="s">
        <v>247</v>
      </c>
      <c r="AL75" s="121"/>
      <c r="AM75" s="121"/>
      <c r="AN75" s="121"/>
      <c r="AO75" s="121" t="s">
        <v>179</v>
      </c>
      <c r="AP75" s="119">
        <v>534</v>
      </c>
      <c r="AQ75" s="121" t="s">
        <v>179</v>
      </c>
      <c r="AR75" s="121" t="s">
        <v>281</v>
      </c>
      <c r="AS75" s="121" t="s">
        <v>627</v>
      </c>
      <c r="AT75" s="121" t="s">
        <v>198</v>
      </c>
      <c r="AU75" s="121" t="s">
        <v>166</v>
      </c>
      <c r="AV75" s="121" t="s">
        <v>305</v>
      </c>
      <c r="AW75" s="121" t="s">
        <v>248</v>
      </c>
      <c r="AX75" s="121" t="s">
        <v>247</v>
      </c>
      <c r="AY75" s="121"/>
      <c r="AZ75" s="121"/>
      <c r="BA75" s="121"/>
      <c r="BB75" s="121" t="s">
        <v>248</v>
      </c>
      <c r="BC75" s="119">
        <v>304</v>
      </c>
      <c r="BD75" s="119">
        <v>0.3</v>
      </c>
      <c r="BE75" s="119">
        <v>1.3</v>
      </c>
      <c r="BF75" s="119">
        <v>88.5</v>
      </c>
      <c r="BG75" s="119">
        <v>1.3</v>
      </c>
      <c r="BH75" s="119">
        <v>0.7</v>
      </c>
      <c r="BI75" s="119">
        <v>4.3</v>
      </c>
      <c r="BJ75" s="119">
        <v>3.6</v>
      </c>
      <c r="BK75" s="119">
        <v>0</v>
      </c>
      <c r="BO75" s="119">
        <v>3.6</v>
      </c>
      <c r="BP75" s="119">
        <v>230</v>
      </c>
      <c r="BQ75" s="119">
        <v>0.4</v>
      </c>
      <c r="BR75" s="119">
        <v>0.9</v>
      </c>
      <c r="BS75" s="119">
        <v>96.1</v>
      </c>
      <c r="BT75" s="119">
        <v>0.4</v>
      </c>
      <c r="BU75" s="119">
        <v>0.4</v>
      </c>
      <c r="BV75" s="119">
        <v>1.7</v>
      </c>
      <c r="BW75" s="119">
        <v>0</v>
      </c>
      <c r="BX75" s="119">
        <v>0</v>
      </c>
      <c r="CB75" s="119">
        <v>0</v>
      </c>
      <c r="CC75" s="119">
        <v>533</v>
      </c>
      <c r="CE75" s="121" t="s">
        <v>171</v>
      </c>
      <c r="CF75" s="119">
        <v>303</v>
      </c>
      <c r="CH75" s="121" t="s">
        <v>173</v>
      </c>
      <c r="CI75" s="119">
        <v>230</v>
      </c>
      <c r="CK75" s="121" t="s">
        <v>247</v>
      </c>
      <c r="CL75" s="119" t="s">
        <v>206</v>
      </c>
      <c r="CM75" s="119" t="s">
        <v>206</v>
      </c>
      <c r="CN75" s="119" t="s">
        <v>206</v>
      </c>
      <c r="CO75" s="119" t="s">
        <v>206</v>
      </c>
      <c r="CP75" s="119" t="s">
        <v>206</v>
      </c>
      <c r="CQ75" s="119" t="s">
        <v>206</v>
      </c>
      <c r="CR75" s="119" t="s">
        <v>206</v>
      </c>
      <c r="CS75" s="119" t="s">
        <v>206</v>
      </c>
      <c r="CT75" s="119" t="s">
        <v>206</v>
      </c>
    </row>
    <row r="76" spans="2:98" ht="12.75">
      <c r="B76" s="119" t="s">
        <v>39</v>
      </c>
      <c r="C76" s="119">
        <v>12357</v>
      </c>
      <c r="D76" s="121" t="s">
        <v>342</v>
      </c>
      <c r="E76" s="121" t="s">
        <v>266</v>
      </c>
      <c r="F76" s="121" t="s">
        <v>227</v>
      </c>
      <c r="G76" s="121" t="s">
        <v>470</v>
      </c>
      <c r="H76" s="121" t="s">
        <v>178</v>
      </c>
      <c r="I76" s="121" t="s">
        <v>807</v>
      </c>
      <c r="J76" s="121" t="s">
        <v>346</v>
      </c>
      <c r="K76" s="121" t="s">
        <v>683</v>
      </c>
      <c r="L76" s="121"/>
      <c r="M76" s="121"/>
      <c r="N76" s="121"/>
      <c r="O76" s="121" t="s">
        <v>808</v>
      </c>
      <c r="P76" s="119">
        <v>10398</v>
      </c>
      <c r="Q76" s="121" t="s">
        <v>342</v>
      </c>
      <c r="R76" s="121" t="s">
        <v>266</v>
      </c>
      <c r="S76" s="121" t="s">
        <v>664</v>
      </c>
      <c r="T76" s="121" t="s">
        <v>243</v>
      </c>
      <c r="U76" s="121" t="s">
        <v>178</v>
      </c>
      <c r="V76" s="121" t="s">
        <v>809</v>
      </c>
      <c r="W76" s="121" t="s">
        <v>685</v>
      </c>
      <c r="X76" s="121" t="s">
        <v>322</v>
      </c>
      <c r="Y76" s="121"/>
      <c r="Z76" s="121"/>
      <c r="AA76" s="121"/>
      <c r="AB76" s="121" t="s">
        <v>810</v>
      </c>
      <c r="AC76" s="119">
        <v>1959</v>
      </c>
      <c r="AD76" s="121" t="s">
        <v>260</v>
      </c>
      <c r="AE76" s="121" t="s">
        <v>163</v>
      </c>
      <c r="AF76" s="121" t="s">
        <v>460</v>
      </c>
      <c r="AG76" s="121" t="s">
        <v>445</v>
      </c>
      <c r="AH76" s="121" t="s">
        <v>184</v>
      </c>
      <c r="AI76" s="121" t="s">
        <v>362</v>
      </c>
      <c r="AJ76" s="121" t="s">
        <v>794</v>
      </c>
      <c r="AK76" s="121" t="s">
        <v>788</v>
      </c>
      <c r="AL76" s="121"/>
      <c r="AM76" s="121"/>
      <c r="AN76" s="121"/>
      <c r="AO76" s="121" t="s">
        <v>483</v>
      </c>
      <c r="AP76" s="119">
        <v>12368</v>
      </c>
      <c r="AQ76" s="121" t="s">
        <v>267</v>
      </c>
      <c r="AR76" s="121" t="s">
        <v>179</v>
      </c>
      <c r="AS76" s="121" t="s">
        <v>180</v>
      </c>
      <c r="AT76" s="121" t="s">
        <v>489</v>
      </c>
      <c r="AU76" s="121" t="s">
        <v>260</v>
      </c>
      <c r="AV76" s="121" t="s">
        <v>356</v>
      </c>
      <c r="AW76" s="121" t="s">
        <v>811</v>
      </c>
      <c r="AX76" s="121" t="s">
        <v>558</v>
      </c>
      <c r="AY76" s="121"/>
      <c r="AZ76" s="121"/>
      <c r="BA76" s="121"/>
      <c r="BB76" s="121" t="s">
        <v>405</v>
      </c>
      <c r="BC76" s="119">
        <v>10406</v>
      </c>
      <c r="BD76" s="119">
        <v>2.7</v>
      </c>
      <c r="BE76" s="119">
        <v>0.4</v>
      </c>
      <c r="BF76" s="119">
        <v>9.4</v>
      </c>
      <c r="BG76" s="119">
        <v>4.5</v>
      </c>
      <c r="BH76" s="119">
        <v>2</v>
      </c>
      <c r="BI76" s="119">
        <v>29.2</v>
      </c>
      <c r="BJ76" s="119">
        <v>40</v>
      </c>
      <c r="BK76" s="119">
        <v>11.8</v>
      </c>
      <c r="BO76" s="119">
        <v>51.8</v>
      </c>
      <c r="BP76" s="119">
        <v>1962</v>
      </c>
      <c r="BQ76" s="119">
        <v>2.1</v>
      </c>
      <c r="BR76" s="119">
        <v>0.2</v>
      </c>
      <c r="BS76" s="119">
        <v>12.6</v>
      </c>
      <c r="BT76" s="119">
        <v>8.8</v>
      </c>
      <c r="BU76" s="119">
        <v>3.7</v>
      </c>
      <c r="BV76" s="119">
        <v>34.3</v>
      </c>
      <c r="BW76" s="119">
        <v>32.7</v>
      </c>
      <c r="BX76" s="119">
        <v>5.7</v>
      </c>
      <c r="CB76" s="119">
        <v>38.4</v>
      </c>
      <c r="CC76" s="119">
        <v>12348</v>
      </c>
      <c r="CE76" s="121" t="s">
        <v>251</v>
      </c>
      <c r="CF76" s="119">
        <v>10389</v>
      </c>
      <c r="CH76" s="121" t="s">
        <v>789</v>
      </c>
      <c r="CI76" s="119">
        <v>1959</v>
      </c>
      <c r="CK76" s="121" t="s">
        <v>364</v>
      </c>
      <c r="CL76" s="119" t="s">
        <v>206</v>
      </c>
      <c r="CM76" s="119" t="s">
        <v>206</v>
      </c>
      <c r="CN76" s="119" t="s">
        <v>206</v>
      </c>
      <c r="CO76" s="119" t="s">
        <v>206</v>
      </c>
      <c r="CP76" s="119" t="s">
        <v>206</v>
      </c>
      <c r="CQ76" s="119" t="s">
        <v>206</v>
      </c>
      <c r="CR76" s="119" t="s">
        <v>206</v>
      </c>
      <c r="CS76" s="119" t="s">
        <v>206</v>
      </c>
      <c r="CT76" s="119" t="s">
        <v>206</v>
      </c>
    </row>
    <row r="77" spans="2:98" ht="12.75">
      <c r="B77" s="119" t="s">
        <v>40</v>
      </c>
      <c r="C77" s="119">
        <v>6912</v>
      </c>
      <c r="D77" s="121" t="s">
        <v>276</v>
      </c>
      <c r="E77" s="121" t="s">
        <v>266</v>
      </c>
      <c r="F77" s="121" t="s">
        <v>201</v>
      </c>
      <c r="G77" s="121" t="s">
        <v>330</v>
      </c>
      <c r="H77" s="121" t="s">
        <v>239</v>
      </c>
      <c r="I77" s="121" t="s">
        <v>812</v>
      </c>
      <c r="J77" s="121" t="s">
        <v>589</v>
      </c>
      <c r="K77" s="121" t="s">
        <v>426</v>
      </c>
      <c r="L77" s="121"/>
      <c r="M77" s="121"/>
      <c r="N77" s="121"/>
      <c r="O77" s="121" t="s">
        <v>813</v>
      </c>
      <c r="P77" s="119">
        <v>4873</v>
      </c>
      <c r="Q77" s="121" t="s">
        <v>276</v>
      </c>
      <c r="R77" s="121" t="s">
        <v>179</v>
      </c>
      <c r="S77" s="121" t="s">
        <v>814</v>
      </c>
      <c r="T77" s="121" t="s">
        <v>322</v>
      </c>
      <c r="U77" s="121" t="s">
        <v>184</v>
      </c>
      <c r="V77" s="121" t="s">
        <v>468</v>
      </c>
      <c r="W77" s="121" t="s">
        <v>602</v>
      </c>
      <c r="X77" s="121" t="s">
        <v>426</v>
      </c>
      <c r="Y77" s="121"/>
      <c r="Z77" s="121"/>
      <c r="AA77" s="121"/>
      <c r="AB77" s="121" t="s">
        <v>362</v>
      </c>
      <c r="AC77" s="119">
        <v>2039</v>
      </c>
      <c r="AD77" s="121" t="s">
        <v>340</v>
      </c>
      <c r="AE77" s="121" t="s">
        <v>166</v>
      </c>
      <c r="AF77" s="121" t="s">
        <v>308</v>
      </c>
      <c r="AG77" s="121" t="s">
        <v>628</v>
      </c>
      <c r="AH77" s="121" t="s">
        <v>164</v>
      </c>
      <c r="AI77" s="121" t="s">
        <v>335</v>
      </c>
      <c r="AJ77" s="121" t="s">
        <v>438</v>
      </c>
      <c r="AK77" s="121" t="s">
        <v>267</v>
      </c>
      <c r="AL77" s="121"/>
      <c r="AM77" s="121"/>
      <c r="AN77" s="121"/>
      <c r="AO77" s="121" t="s">
        <v>673</v>
      </c>
      <c r="AP77" s="119">
        <v>6924</v>
      </c>
      <c r="AQ77" s="121" t="s">
        <v>290</v>
      </c>
      <c r="AR77" s="121" t="s">
        <v>179</v>
      </c>
      <c r="AS77" s="121" t="s">
        <v>301</v>
      </c>
      <c r="AT77" s="121" t="s">
        <v>803</v>
      </c>
      <c r="AU77" s="121" t="s">
        <v>184</v>
      </c>
      <c r="AV77" s="121" t="s">
        <v>815</v>
      </c>
      <c r="AW77" s="121" t="s">
        <v>321</v>
      </c>
      <c r="AX77" s="121" t="s">
        <v>322</v>
      </c>
      <c r="AY77" s="121"/>
      <c r="AZ77" s="121"/>
      <c r="BA77" s="121"/>
      <c r="BB77" s="121" t="s">
        <v>360</v>
      </c>
      <c r="BC77" s="119">
        <v>4880</v>
      </c>
      <c r="BD77" s="119">
        <v>1.8</v>
      </c>
      <c r="BE77" s="119">
        <v>0.3</v>
      </c>
      <c r="BF77" s="119">
        <v>20.4</v>
      </c>
      <c r="BG77" s="119">
        <v>6.2</v>
      </c>
      <c r="BH77" s="119">
        <v>2.8</v>
      </c>
      <c r="BI77" s="119">
        <v>29.9</v>
      </c>
      <c r="BJ77" s="119">
        <v>31.4</v>
      </c>
      <c r="BK77" s="119">
        <v>7.1</v>
      </c>
      <c r="BO77" s="119">
        <v>38.4</v>
      </c>
      <c r="BP77" s="119">
        <v>2044</v>
      </c>
      <c r="BQ77" s="119">
        <v>1.9</v>
      </c>
      <c r="BR77" s="119">
        <v>0.5</v>
      </c>
      <c r="BS77" s="119">
        <v>28</v>
      </c>
      <c r="BT77" s="119">
        <v>13.3</v>
      </c>
      <c r="BU77" s="119">
        <v>3.7</v>
      </c>
      <c r="BV77" s="119">
        <v>30</v>
      </c>
      <c r="BW77" s="119">
        <v>19.8</v>
      </c>
      <c r="BX77" s="119">
        <v>2.9</v>
      </c>
      <c r="CB77" s="119">
        <v>22.7</v>
      </c>
      <c r="CC77" s="119">
        <v>6907</v>
      </c>
      <c r="CE77" s="121" t="s">
        <v>816</v>
      </c>
      <c r="CF77" s="119">
        <v>4869</v>
      </c>
      <c r="CH77" s="121" t="s">
        <v>301</v>
      </c>
      <c r="CI77" s="119">
        <v>2038</v>
      </c>
      <c r="CK77" s="121" t="s">
        <v>666</v>
      </c>
      <c r="CL77" s="119" t="s">
        <v>206</v>
      </c>
      <c r="CM77" s="119" t="s">
        <v>206</v>
      </c>
      <c r="CN77" s="119" t="s">
        <v>206</v>
      </c>
      <c r="CO77" s="119" t="s">
        <v>206</v>
      </c>
      <c r="CP77" s="119" t="s">
        <v>206</v>
      </c>
      <c r="CQ77" s="119" t="s">
        <v>206</v>
      </c>
      <c r="CR77" s="119" t="s">
        <v>206</v>
      </c>
      <c r="CS77" s="119" t="s">
        <v>206</v>
      </c>
      <c r="CT77" s="119" t="s">
        <v>206</v>
      </c>
    </row>
    <row r="78" spans="2:98" ht="12.75">
      <c r="B78" s="119" t="s">
        <v>41</v>
      </c>
      <c r="C78" s="119">
        <v>1125</v>
      </c>
      <c r="D78" s="121" t="s">
        <v>173</v>
      </c>
      <c r="E78" s="121" t="s">
        <v>163</v>
      </c>
      <c r="F78" s="121" t="s">
        <v>817</v>
      </c>
      <c r="G78" s="121" t="s">
        <v>426</v>
      </c>
      <c r="H78" s="121" t="s">
        <v>290</v>
      </c>
      <c r="I78" s="121" t="s">
        <v>310</v>
      </c>
      <c r="J78" s="121" t="s">
        <v>693</v>
      </c>
      <c r="K78" s="121" t="s">
        <v>779</v>
      </c>
      <c r="L78" s="121"/>
      <c r="M78" s="121"/>
      <c r="N78" s="121"/>
      <c r="O78" s="121" t="s">
        <v>716</v>
      </c>
      <c r="P78" s="119">
        <v>566</v>
      </c>
      <c r="Q78" s="121" t="s">
        <v>198</v>
      </c>
      <c r="R78" s="121" t="s">
        <v>163</v>
      </c>
      <c r="S78" s="121" t="s">
        <v>818</v>
      </c>
      <c r="T78" s="121" t="s">
        <v>178</v>
      </c>
      <c r="U78" s="121" t="s">
        <v>340</v>
      </c>
      <c r="V78" s="121" t="s">
        <v>819</v>
      </c>
      <c r="W78" s="121" t="s">
        <v>312</v>
      </c>
      <c r="X78" s="121" t="s">
        <v>621</v>
      </c>
      <c r="Y78" s="121"/>
      <c r="Z78" s="121"/>
      <c r="AA78" s="121"/>
      <c r="AB78" s="121" t="s">
        <v>382</v>
      </c>
      <c r="AC78" s="119">
        <v>559</v>
      </c>
      <c r="AD78" s="121" t="s">
        <v>290</v>
      </c>
      <c r="AE78" s="121" t="s">
        <v>163</v>
      </c>
      <c r="AF78" s="121" t="s">
        <v>527</v>
      </c>
      <c r="AG78" s="121" t="s">
        <v>217</v>
      </c>
      <c r="AH78" s="121" t="s">
        <v>231</v>
      </c>
      <c r="AI78" s="121" t="s">
        <v>345</v>
      </c>
      <c r="AJ78" s="121" t="s">
        <v>820</v>
      </c>
      <c r="AK78" s="121" t="s">
        <v>664</v>
      </c>
      <c r="AL78" s="121"/>
      <c r="AM78" s="121"/>
      <c r="AN78" s="121"/>
      <c r="AO78" s="121" t="s">
        <v>545</v>
      </c>
      <c r="AP78" s="119">
        <v>1124</v>
      </c>
      <c r="AQ78" s="121" t="s">
        <v>331</v>
      </c>
      <c r="AR78" s="121" t="s">
        <v>163</v>
      </c>
      <c r="AS78" s="121" t="s">
        <v>611</v>
      </c>
      <c r="AT78" s="121" t="s">
        <v>445</v>
      </c>
      <c r="AU78" s="121" t="s">
        <v>248</v>
      </c>
      <c r="AV78" s="121" t="s">
        <v>771</v>
      </c>
      <c r="AW78" s="121" t="s">
        <v>821</v>
      </c>
      <c r="AX78" s="121" t="s">
        <v>514</v>
      </c>
      <c r="AY78" s="121"/>
      <c r="AZ78" s="121"/>
      <c r="BA78" s="121"/>
      <c r="BB78" s="121" t="s">
        <v>455</v>
      </c>
      <c r="BC78" s="119">
        <v>566</v>
      </c>
      <c r="BD78" s="119">
        <v>0.7</v>
      </c>
      <c r="BE78" s="119">
        <v>0.2</v>
      </c>
      <c r="BF78" s="119">
        <v>14.3</v>
      </c>
      <c r="BG78" s="119">
        <v>2.1</v>
      </c>
      <c r="BH78" s="119">
        <v>1.4</v>
      </c>
      <c r="BI78" s="119">
        <v>26.9</v>
      </c>
      <c r="BJ78" s="119">
        <v>38.3</v>
      </c>
      <c r="BK78" s="119">
        <v>16.1</v>
      </c>
      <c r="BO78" s="119">
        <v>54.4</v>
      </c>
      <c r="BP78" s="119">
        <v>558</v>
      </c>
      <c r="BQ78" s="119">
        <v>1.6</v>
      </c>
      <c r="BR78" s="119">
        <v>0.2</v>
      </c>
      <c r="BS78" s="119">
        <v>11.6</v>
      </c>
      <c r="BT78" s="119">
        <v>5.9</v>
      </c>
      <c r="BU78" s="119">
        <v>2.9</v>
      </c>
      <c r="BV78" s="119">
        <v>28.9</v>
      </c>
      <c r="BW78" s="119">
        <v>42.3</v>
      </c>
      <c r="BX78" s="119">
        <v>6.6</v>
      </c>
      <c r="CB78" s="119">
        <v>48.9</v>
      </c>
      <c r="CC78" s="119">
        <v>1123</v>
      </c>
      <c r="CE78" s="121" t="s">
        <v>461</v>
      </c>
      <c r="CF78" s="119">
        <v>565</v>
      </c>
      <c r="CH78" s="121" t="s">
        <v>685</v>
      </c>
      <c r="CI78" s="119">
        <v>558</v>
      </c>
      <c r="CK78" s="121" t="s">
        <v>457</v>
      </c>
      <c r="CL78" s="119" t="s">
        <v>206</v>
      </c>
      <c r="CM78" s="119" t="s">
        <v>206</v>
      </c>
      <c r="CN78" s="119" t="s">
        <v>206</v>
      </c>
      <c r="CO78" s="119" t="s">
        <v>206</v>
      </c>
      <c r="CP78" s="119" t="s">
        <v>206</v>
      </c>
      <c r="CQ78" s="119" t="s">
        <v>206</v>
      </c>
      <c r="CR78" s="119" t="s">
        <v>206</v>
      </c>
      <c r="CS78" s="119" t="s">
        <v>206</v>
      </c>
      <c r="CT78" s="119" t="s">
        <v>206</v>
      </c>
    </row>
    <row r="79" spans="2:98" ht="12.75">
      <c r="B79" s="119" t="s">
        <v>42</v>
      </c>
      <c r="C79" s="119">
        <v>618</v>
      </c>
      <c r="D79" s="121" t="s">
        <v>267</v>
      </c>
      <c r="E79" s="121" t="s">
        <v>173</v>
      </c>
      <c r="F79" s="121" t="s">
        <v>167</v>
      </c>
      <c r="G79" s="121" t="s">
        <v>248</v>
      </c>
      <c r="H79" s="121" t="s">
        <v>165</v>
      </c>
      <c r="I79" s="121" t="s">
        <v>303</v>
      </c>
      <c r="J79" s="121" t="s">
        <v>822</v>
      </c>
      <c r="K79" s="121" t="s">
        <v>232</v>
      </c>
      <c r="L79" s="121"/>
      <c r="M79" s="121"/>
      <c r="N79" s="121"/>
      <c r="O79" s="121" t="s">
        <v>823</v>
      </c>
      <c r="P79" s="119">
        <v>366</v>
      </c>
      <c r="Q79" s="121" t="s">
        <v>190</v>
      </c>
      <c r="R79" s="121" t="s">
        <v>191</v>
      </c>
      <c r="S79" s="121" t="s">
        <v>208</v>
      </c>
      <c r="T79" s="121" t="s">
        <v>178</v>
      </c>
      <c r="U79" s="121" t="s">
        <v>231</v>
      </c>
      <c r="V79" s="121" t="s">
        <v>824</v>
      </c>
      <c r="W79" s="121" t="s">
        <v>457</v>
      </c>
      <c r="X79" s="121" t="s">
        <v>344</v>
      </c>
      <c r="Y79" s="121"/>
      <c r="Z79" s="121"/>
      <c r="AA79" s="121"/>
      <c r="AB79" s="121" t="s">
        <v>543</v>
      </c>
      <c r="AC79" s="119">
        <v>252</v>
      </c>
      <c r="AD79" s="121" t="s">
        <v>331</v>
      </c>
      <c r="AE79" s="121" t="s">
        <v>331</v>
      </c>
      <c r="AF79" s="121" t="s">
        <v>563</v>
      </c>
      <c r="AG79" s="121" t="s">
        <v>231</v>
      </c>
      <c r="AH79" s="121" t="s">
        <v>247</v>
      </c>
      <c r="AI79" s="121" t="s">
        <v>475</v>
      </c>
      <c r="AJ79" s="121" t="s">
        <v>449</v>
      </c>
      <c r="AK79" s="121" t="s">
        <v>825</v>
      </c>
      <c r="AL79" s="121"/>
      <c r="AM79" s="121"/>
      <c r="AN79" s="121"/>
      <c r="AO79" s="121" t="s">
        <v>594</v>
      </c>
      <c r="AP79" s="119">
        <v>618</v>
      </c>
      <c r="AQ79" s="121" t="s">
        <v>185</v>
      </c>
      <c r="AR79" s="121" t="s">
        <v>166</v>
      </c>
      <c r="AS79" s="121" t="s">
        <v>291</v>
      </c>
      <c r="AT79" s="121" t="s">
        <v>217</v>
      </c>
      <c r="AU79" s="121" t="s">
        <v>165</v>
      </c>
      <c r="AV79" s="121" t="s">
        <v>599</v>
      </c>
      <c r="AW79" s="121" t="s">
        <v>685</v>
      </c>
      <c r="AX79" s="121" t="s">
        <v>816</v>
      </c>
      <c r="AY79" s="121"/>
      <c r="AZ79" s="121"/>
      <c r="BA79" s="121"/>
      <c r="BB79" s="121" t="s">
        <v>826</v>
      </c>
      <c r="BC79" s="119">
        <v>366</v>
      </c>
      <c r="BD79" s="119">
        <v>0.8</v>
      </c>
      <c r="BE79" s="119">
        <v>0.8</v>
      </c>
      <c r="BF79" s="119">
        <v>10.7</v>
      </c>
      <c r="BG79" s="119">
        <v>2.7</v>
      </c>
      <c r="BH79" s="119">
        <v>0.8</v>
      </c>
      <c r="BI79" s="119">
        <v>21.6</v>
      </c>
      <c r="BJ79" s="119">
        <v>39.9</v>
      </c>
      <c r="BK79" s="119">
        <v>22.7</v>
      </c>
      <c r="BO79" s="119">
        <v>62.6</v>
      </c>
      <c r="BP79" s="119">
        <v>252</v>
      </c>
      <c r="BQ79" s="119">
        <v>2.4</v>
      </c>
      <c r="BR79" s="119">
        <v>0.4</v>
      </c>
      <c r="BS79" s="119">
        <v>14.3</v>
      </c>
      <c r="BT79" s="119">
        <v>1.6</v>
      </c>
      <c r="BU79" s="119">
        <v>1.2</v>
      </c>
      <c r="BV79" s="119">
        <v>21</v>
      </c>
      <c r="BW79" s="119">
        <v>41.3</v>
      </c>
      <c r="BX79" s="119">
        <v>17.9</v>
      </c>
      <c r="CB79" s="119">
        <v>59.1</v>
      </c>
      <c r="CC79" s="119">
        <v>616</v>
      </c>
      <c r="CE79" s="121" t="s">
        <v>428</v>
      </c>
      <c r="CF79" s="119">
        <v>365</v>
      </c>
      <c r="CH79" s="121" t="s">
        <v>716</v>
      </c>
      <c r="CI79" s="119">
        <v>251</v>
      </c>
      <c r="CK79" s="121" t="s">
        <v>575</v>
      </c>
      <c r="CL79" s="119" t="s">
        <v>206</v>
      </c>
      <c r="CM79" s="119" t="s">
        <v>206</v>
      </c>
      <c r="CN79" s="119" t="s">
        <v>206</v>
      </c>
      <c r="CO79" s="119" t="s">
        <v>206</v>
      </c>
      <c r="CP79" s="119" t="s">
        <v>206</v>
      </c>
      <c r="CQ79" s="119" t="s">
        <v>206</v>
      </c>
      <c r="CR79" s="119" t="s">
        <v>206</v>
      </c>
      <c r="CS79" s="119" t="s">
        <v>206</v>
      </c>
      <c r="CT79" s="119" t="s">
        <v>206</v>
      </c>
    </row>
    <row r="80" spans="2:98" ht="12.75">
      <c r="B80" s="119" t="s">
        <v>43</v>
      </c>
      <c r="C80" s="119">
        <v>88</v>
      </c>
      <c r="D80" s="121" t="s">
        <v>247</v>
      </c>
      <c r="E80" s="121" t="s">
        <v>281</v>
      </c>
      <c r="F80" s="121" t="s">
        <v>742</v>
      </c>
      <c r="G80" s="121" t="s">
        <v>257</v>
      </c>
      <c r="H80" s="121" t="s">
        <v>281</v>
      </c>
      <c r="I80" s="121" t="s">
        <v>329</v>
      </c>
      <c r="J80" s="121" t="s">
        <v>748</v>
      </c>
      <c r="K80" s="121" t="s">
        <v>257</v>
      </c>
      <c r="L80" s="121"/>
      <c r="M80" s="121"/>
      <c r="N80" s="121"/>
      <c r="O80" s="121" t="s">
        <v>742</v>
      </c>
      <c r="P80" s="119">
        <v>62</v>
      </c>
      <c r="Q80" s="121" t="s">
        <v>247</v>
      </c>
      <c r="R80" s="121" t="s">
        <v>231</v>
      </c>
      <c r="S80" s="121" t="s">
        <v>662</v>
      </c>
      <c r="T80" s="121" t="s">
        <v>305</v>
      </c>
      <c r="U80" s="121" t="s">
        <v>247</v>
      </c>
      <c r="V80" s="121" t="s">
        <v>795</v>
      </c>
      <c r="W80" s="121" t="s">
        <v>662</v>
      </c>
      <c r="X80" s="121" t="s">
        <v>231</v>
      </c>
      <c r="Y80" s="121"/>
      <c r="Z80" s="121"/>
      <c r="AA80" s="121"/>
      <c r="AB80" s="121" t="s">
        <v>397</v>
      </c>
      <c r="AC80" s="119">
        <v>26</v>
      </c>
      <c r="AD80" s="121" t="s">
        <v>247</v>
      </c>
      <c r="AE80" s="121" t="s">
        <v>247</v>
      </c>
      <c r="AF80" s="121" t="s">
        <v>751</v>
      </c>
      <c r="AG80" s="121" t="s">
        <v>496</v>
      </c>
      <c r="AH80" s="121" t="s">
        <v>496</v>
      </c>
      <c r="AI80" s="121" t="s">
        <v>673</v>
      </c>
      <c r="AJ80" s="121" t="s">
        <v>345</v>
      </c>
      <c r="AK80" s="121" t="s">
        <v>800</v>
      </c>
      <c r="AL80" s="121"/>
      <c r="AM80" s="121"/>
      <c r="AN80" s="121"/>
      <c r="AO80" s="121" t="s">
        <v>827</v>
      </c>
      <c r="AP80" s="119">
        <v>88</v>
      </c>
      <c r="AQ80" s="121" t="s">
        <v>247</v>
      </c>
      <c r="AR80" s="121" t="s">
        <v>281</v>
      </c>
      <c r="AS80" s="121" t="s">
        <v>519</v>
      </c>
      <c r="AT80" s="121" t="s">
        <v>330</v>
      </c>
      <c r="AU80" s="121" t="s">
        <v>257</v>
      </c>
      <c r="AV80" s="121" t="s">
        <v>571</v>
      </c>
      <c r="AW80" s="121" t="s">
        <v>828</v>
      </c>
      <c r="AX80" s="121" t="s">
        <v>358</v>
      </c>
      <c r="AY80" s="121"/>
      <c r="AZ80" s="121"/>
      <c r="BA80" s="121"/>
      <c r="BB80" s="121" t="s">
        <v>829</v>
      </c>
      <c r="BC80" s="119">
        <v>62</v>
      </c>
      <c r="BD80" s="119">
        <v>0</v>
      </c>
      <c r="BE80" s="119">
        <v>1.6</v>
      </c>
      <c r="BF80" s="119">
        <v>35.5</v>
      </c>
      <c r="BG80" s="119">
        <v>6.5</v>
      </c>
      <c r="BH80" s="119">
        <v>3.2</v>
      </c>
      <c r="BI80" s="119">
        <v>21</v>
      </c>
      <c r="BJ80" s="119">
        <v>22.6</v>
      </c>
      <c r="BK80" s="119">
        <v>9.7</v>
      </c>
      <c r="BO80" s="119">
        <v>32.3</v>
      </c>
      <c r="BP80" s="119">
        <v>26</v>
      </c>
      <c r="BQ80" s="119">
        <v>0</v>
      </c>
      <c r="BR80" s="119">
        <v>0</v>
      </c>
      <c r="BS80" s="119">
        <v>34.6</v>
      </c>
      <c r="BT80" s="119">
        <v>3.8</v>
      </c>
      <c r="BU80" s="119">
        <v>3.8</v>
      </c>
      <c r="BV80" s="119">
        <v>19.2</v>
      </c>
      <c r="BW80" s="119">
        <v>30.8</v>
      </c>
      <c r="BX80" s="119">
        <v>7.7</v>
      </c>
      <c r="CB80" s="119">
        <v>38.5</v>
      </c>
      <c r="CC80" s="119">
        <v>88</v>
      </c>
      <c r="CE80" s="121" t="s">
        <v>828</v>
      </c>
      <c r="CF80" s="119">
        <v>62</v>
      </c>
      <c r="CH80" s="121" t="s">
        <v>830</v>
      </c>
      <c r="CI80" s="119">
        <v>26</v>
      </c>
      <c r="CK80" s="121" t="s">
        <v>345</v>
      </c>
      <c r="CL80" s="119" t="s">
        <v>206</v>
      </c>
      <c r="CM80" s="119" t="s">
        <v>206</v>
      </c>
      <c r="CN80" s="119" t="s">
        <v>206</v>
      </c>
      <c r="CO80" s="119" t="s">
        <v>206</v>
      </c>
      <c r="CP80" s="119" t="s">
        <v>206</v>
      </c>
      <c r="CQ80" s="119" t="s">
        <v>206</v>
      </c>
      <c r="CR80" s="119" t="s">
        <v>206</v>
      </c>
      <c r="CS80" s="119" t="s">
        <v>206</v>
      </c>
      <c r="CT80" s="119" t="s">
        <v>206</v>
      </c>
    </row>
    <row r="81" spans="2:98" ht="12.75">
      <c r="B81" s="119" t="s">
        <v>44</v>
      </c>
      <c r="C81" s="119">
        <v>2026</v>
      </c>
      <c r="D81" s="121" t="s">
        <v>426</v>
      </c>
      <c r="E81" s="121" t="s">
        <v>281</v>
      </c>
      <c r="F81" s="121" t="s">
        <v>637</v>
      </c>
      <c r="G81" s="121" t="s">
        <v>276</v>
      </c>
      <c r="H81" s="121" t="s">
        <v>231</v>
      </c>
      <c r="I81" s="121" t="s">
        <v>817</v>
      </c>
      <c r="J81" s="121" t="s">
        <v>752</v>
      </c>
      <c r="K81" s="121" t="s">
        <v>831</v>
      </c>
      <c r="L81" s="121"/>
      <c r="M81" s="121"/>
      <c r="N81" s="121"/>
      <c r="O81" s="121" t="s">
        <v>533</v>
      </c>
      <c r="P81" s="119">
        <v>1198</v>
      </c>
      <c r="Q81" s="121" t="s">
        <v>217</v>
      </c>
      <c r="R81" s="121" t="s">
        <v>281</v>
      </c>
      <c r="S81" s="121" t="s">
        <v>674</v>
      </c>
      <c r="T81" s="121" t="s">
        <v>276</v>
      </c>
      <c r="U81" s="121" t="s">
        <v>340</v>
      </c>
      <c r="V81" s="121" t="s">
        <v>773</v>
      </c>
      <c r="W81" s="121" t="s">
        <v>662</v>
      </c>
      <c r="X81" s="121" t="s">
        <v>832</v>
      </c>
      <c r="Y81" s="121"/>
      <c r="Z81" s="121"/>
      <c r="AA81" s="121"/>
      <c r="AB81" s="121" t="s">
        <v>187</v>
      </c>
      <c r="AC81" s="119">
        <v>828</v>
      </c>
      <c r="AD81" s="121" t="s">
        <v>342</v>
      </c>
      <c r="AE81" s="121" t="s">
        <v>281</v>
      </c>
      <c r="AF81" s="121" t="s">
        <v>771</v>
      </c>
      <c r="AG81" s="121" t="s">
        <v>248</v>
      </c>
      <c r="AH81" s="121" t="s">
        <v>331</v>
      </c>
      <c r="AI81" s="121" t="s">
        <v>684</v>
      </c>
      <c r="AJ81" s="121" t="s">
        <v>833</v>
      </c>
      <c r="AK81" s="121" t="s">
        <v>834</v>
      </c>
      <c r="AL81" s="121"/>
      <c r="AM81" s="121"/>
      <c r="AN81" s="121"/>
      <c r="AO81" s="121" t="s">
        <v>449</v>
      </c>
      <c r="AP81" s="119">
        <v>2030</v>
      </c>
      <c r="AQ81" s="121" t="s">
        <v>217</v>
      </c>
      <c r="AR81" s="121" t="s">
        <v>198</v>
      </c>
      <c r="AS81" s="121" t="s">
        <v>411</v>
      </c>
      <c r="AT81" s="121" t="s">
        <v>337</v>
      </c>
      <c r="AU81" s="121" t="s">
        <v>340</v>
      </c>
      <c r="AV81" s="121" t="s">
        <v>777</v>
      </c>
      <c r="AW81" s="121" t="s">
        <v>241</v>
      </c>
      <c r="AX81" s="121" t="s">
        <v>725</v>
      </c>
      <c r="AY81" s="121"/>
      <c r="AZ81" s="121"/>
      <c r="BA81" s="121"/>
      <c r="BB81" s="121" t="s">
        <v>835</v>
      </c>
      <c r="BC81" s="119">
        <v>1200</v>
      </c>
      <c r="BD81" s="119">
        <v>1.9</v>
      </c>
      <c r="BE81" s="119">
        <v>0.8</v>
      </c>
      <c r="BF81" s="119">
        <v>23.8</v>
      </c>
      <c r="BG81" s="119">
        <v>4.1</v>
      </c>
      <c r="BH81" s="119">
        <v>1.8</v>
      </c>
      <c r="BI81" s="119">
        <v>23</v>
      </c>
      <c r="BJ81" s="119">
        <v>32.7</v>
      </c>
      <c r="BK81" s="119">
        <v>11.9</v>
      </c>
      <c r="BO81" s="119">
        <v>44.6</v>
      </c>
      <c r="BP81" s="119">
        <v>830</v>
      </c>
      <c r="BQ81" s="119">
        <v>2.9</v>
      </c>
      <c r="BR81" s="119">
        <v>1.1</v>
      </c>
      <c r="BS81" s="119">
        <v>28.4</v>
      </c>
      <c r="BT81" s="119">
        <v>6.5</v>
      </c>
      <c r="BU81" s="119">
        <v>2</v>
      </c>
      <c r="BV81" s="119">
        <v>25.7</v>
      </c>
      <c r="BW81" s="119">
        <v>26.9</v>
      </c>
      <c r="BX81" s="119">
        <v>6.5</v>
      </c>
      <c r="CB81" s="119">
        <v>33.4</v>
      </c>
      <c r="CC81" s="119">
        <v>2026</v>
      </c>
      <c r="CE81" s="121" t="s">
        <v>751</v>
      </c>
      <c r="CF81" s="119">
        <v>1198</v>
      </c>
      <c r="CH81" s="121" t="s">
        <v>311</v>
      </c>
      <c r="CI81" s="119">
        <v>828</v>
      </c>
      <c r="CK81" s="121" t="s">
        <v>188</v>
      </c>
      <c r="CL81" s="119" t="s">
        <v>206</v>
      </c>
      <c r="CM81" s="119" t="s">
        <v>206</v>
      </c>
      <c r="CN81" s="119" t="s">
        <v>206</v>
      </c>
      <c r="CO81" s="119" t="s">
        <v>206</v>
      </c>
      <c r="CP81" s="119" t="s">
        <v>206</v>
      </c>
      <c r="CQ81" s="119" t="s">
        <v>206</v>
      </c>
      <c r="CR81" s="119" t="s">
        <v>206</v>
      </c>
      <c r="CS81" s="119" t="s">
        <v>206</v>
      </c>
      <c r="CT81" s="119" t="s">
        <v>206</v>
      </c>
    </row>
    <row r="82" spans="2:98" ht="12.75">
      <c r="B82" s="119" t="s">
        <v>45</v>
      </c>
      <c r="C82" s="119">
        <v>4520</v>
      </c>
      <c r="D82" s="121" t="s">
        <v>276</v>
      </c>
      <c r="E82" s="121" t="s">
        <v>173</v>
      </c>
      <c r="F82" s="121" t="s">
        <v>750</v>
      </c>
      <c r="G82" s="121" t="s">
        <v>426</v>
      </c>
      <c r="H82" s="121" t="s">
        <v>281</v>
      </c>
      <c r="I82" s="121" t="s">
        <v>324</v>
      </c>
      <c r="J82" s="121" t="s">
        <v>188</v>
      </c>
      <c r="K82" s="121" t="s">
        <v>509</v>
      </c>
      <c r="L82" s="121"/>
      <c r="M82" s="121"/>
      <c r="N82" s="121"/>
      <c r="O82" s="121" t="s">
        <v>629</v>
      </c>
      <c r="P82" s="119">
        <v>3922</v>
      </c>
      <c r="Q82" s="121" t="s">
        <v>340</v>
      </c>
      <c r="R82" s="121" t="s">
        <v>173</v>
      </c>
      <c r="S82" s="121" t="s">
        <v>747</v>
      </c>
      <c r="T82" s="121" t="s">
        <v>267</v>
      </c>
      <c r="U82" s="121" t="s">
        <v>331</v>
      </c>
      <c r="V82" s="121" t="s">
        <v>532</v>
      </c>
      <c r="W82" s="121" t="s">
        <v>836</v>
      </c>
      <c r="X82" s="121" t="s">
        <v>719</v>
      </c>
      <c r="Y82" s="121"/>
      <c r="Z82" s="121"/>
      <c r="AA82" s="121"/>
      <c r="AB82" s="121" t="s">
        <v>397</v>
      </c>
      <c r="AC82" s="119">
        <v>598</v>
      </c>
      <c r="AD82" s="121" t="s">
        <v>342</v>
      </c>
      <c r="AE82" s="121" t="s">
        <v>331</v>
      </c>
      <c r="AF82" s="121" t="s">
        <v>837</v>
      </c>
      <c r="AG82" s="121" t="s">
        <v>173</v>
      </c>
      <c r="AH82" s="121" t="s">
        <v>171</v>
      </c>
      <c r="AI82" s="121" t="s">
        <v>475</v>
      </c>
      <c r="AJ82" s="121" t="s">
        <v>362</v>
      </c>
      <c r="AK82" s="121" t="s">
        <v>698</v>
      </c>
      <c r="AL82" s="121"/>
      <c r="AM82" s="121"/>
      <c r="AN82" s="121"/>
      <c r="AO82" s="121" t="s">
        <v>766</v>
      </c>
      <c r="AP82" s="119">
        <v>4525</v>
      </c>
      <c r="AQ82" s="121" t="s">
        <v>248</v>
      </c>
      <c r="AR82" s="121" t="s">
        <v>331</v>
      </c>
      <c r="AS82" s="121" t="s">
        <v>838</v>
      </c>
      <c r="AT82" s="121" t="s">
        <v>207</v>
      </c>
      <c r="AU82" s="121" t="s">
        <v>331</v>
      </c>
      <c r="AV82" s="121" t="s">
        <v>199</v>
      </c>
      <c r="AW82" s="121" t="s">
        <v>366</v>
      </c>
      <c r="AX82" s="121" t="s">
        <v>839</v>
      </c>
      <c r="AY82" s="121"/>
      <c r="AZ82" s="121"/>
      <c r="BA82" s="121"/>
      <c r="BB82" s="121" t="s">
        <v>336</v>
      </c>
      <c r="BC82" s="119">
        <v>3925</v>
      </c>
      <c r="BD82" s="119">
        <v>2</v>
      </c>
      <c r="BE82" s="119">
        <v>1.1</v>
      </c>
      <c r="BF82" s="119">
        <v>34.5</v>
      </c>
      <c r="BG82" s="119">
        <v>3.2</v>
      </c>
      <c r="BH82" s="119">
        <v>1.2</v>
      </c>
      <c r="BI82" s="119">
        <v>16.3</v>
      </c>
      <c r="BJ82" s="119">
        <v>28</v>
      </c>
      <c r="BK82" s="119">
        <v>13.7</v>
      </c>
      <c r="BO82" s="119">
        <v>41.7</v>
      </c>
      <c r="BP82" s="119">
        <v>600</v>
      </c>
      <c r="BQ82" s="119">
        <v>2.8</v>
      </c>
      <c r="BR82" s="119">
        <v>1.3</v>
      </c>
      <c r="BS82" s="119">
        <v>45.5</v>
      </c>
      <c r="BT82" s="119">
        <v>5.8</v>
      </c>
      <c r="BU82" s="119">
        <v>1.2</v>
      </c>
      <c r="BV82" s="119">
        <v>17.7</v>
      </c>
      <c r="BW82" s="119">
        <v>21</v>
      </c>
      <c r="BX82" s="119">
        <v>4.7</v>
      </c>
      <c r="CB82" s="119">
        <v>25.7</v>
      </c>
      <c r="CC82" s="119">
        <v>4516</v>
      </c>
      <c r="CE82" s="121" t="s">
        <v>840</v>
      </c>
      <c r="CF82" s="119">
        <v>3918</v>
      </c>
      <c r="CH82" s="121" t="s">
        <v>762</v>
      </c>
      <c r="CI82" s="119">
        <v>598</v>
      </c>
      <c r="CK82" s="121" t="s">
        <v>841</v>
      </c>
      <c r="CL82" s="119" t="s">
        <v>206</v>
      </c>
      <c r="CM82" s="119" t="s">
        <v>206</v>
      </c>
      <c r="CN82" s="119" t="s">
        <v>206</v>
      </c>
      <c r="CO82" s="119" t="s">
        <v>206</v>
      </c>
      <c r="CP82" s="119" t="s">
        <v>206</v>
      </c>
      <c r="CQ82" s="119" t="s">
        <v>206</v>
      </c>
      <c r="CR82" s="119" t="s">
        <v>206</v>
      </c>
      <c r="CS82" s="119" t="s">
        <v>206</v>
      </c>
      <c r="CT82" s="119" t="s">
        <v>206</v>
      </c>
    </row>
    <row r="83" spans="2:98" ht="12.75">
      <c r="B83" s="119" t="s">
        <v>46</v>
      </c>
      <c r="C83" s="119">
        <v>2132</v>
      </c>
      <c r="D83" s="121" t="s">
        <v>260</v>
      </c>
      <c r="E83" s="121" t="s">
        <v>166</v>
      </c>
      <c r="F83" s="121" t="s">
        <v>298</v>
      </c>
      <c r="G83" s="121" t="s">
        <v>361</v>
      </c>
      <c r="H83" s="121" t="s">
        <v>253</v>
      </c>
      <c r="I83" s="121" t="s">
        <v>468</v>
      </c>
      <c r="J83" s="121" t="s">
        <v>842</v>
      </c>
      <c r="K83" s="121" t="s">
        <v>683</v>
      </c>
      <c r="L83" s="121"/>
      <c r="M83" s="121"/>
      <c r="N83" s="121"/>
      <c r="O83" s="121" t="s">
        <v>843</v>
      </c>
      <c r="P83" s="119">
        <v>1422</v>
      </c>
      <c r="Q83" s="121" t="s">
        <v>178</v>
      </c>
      <c r="R83" s="121" t="s">
        <v>162</v>
      </c>
      <c r="S83" s="121" t="s">
        <v>174</v>
      </c>
      <c r="T83" s="121" t="s">
        <v>413</v>
      </c>
      <c r="U83" s="121" t="s">
        <v>217</v>
      </c>
      <c r="V83" s="121" t="s">
        <v>844</v>
      </c>
      <c r="W83" s="121" t="s">
        <v>229</v>
      </c>
      <c r="X83" s="121" t="s">
        <v>628</v>
      </c>
      <c r="Y83" s="121"/>
      <c r="Z83" s="121"/>
      <c r="AA83" s="121"/>
      <c r="AB83" s="121" t="s">
        <v>718</v>
      </c>
      <c r="AC83" s="119">
        <v>710</v>
      </c>
      <c r="AD83" s="121" t="s">
        <v>197</v>
      </c>
      <c r="AE83" s="121" t="s">
        <v>271</v>
      </c>
      <c r="AF83" s="121" t="s">
        <v>684</v>
      </c>
      <c r="AG83" s="121" t="s">
        <v>470</v>
      </c>
      <c r="AH83" s="121" t="s">
        <v>164</v>
      </c>
      <c r="AI83" s="121" t="s">
        <v>764</v>
      </c>
      <c r="AJ83" s="121" t="s">
        <v>519</v>
      </c>
      <c r="AK83" s="121" t="s">
        <v>509</v>
      </c>
      <c r="AL83" s="121"/>
      <c r="AM83" s="121"/>
      <c r="AN83" s="121"/>
      <c r="AO83" s="121" t="s">
        <v>845</v>
      </c>
      <c r="AP83" s="119">
        <v>2136</v>
      </c>
      <c r="AQ83" s="121" t="s">
        <v>248</v>
      </c>
      <c r="AR83" s="121" t="s">
        <v>266</v>
      </c>
      <c r="AS83" s="121" t="s">
        <v>436</v>
      </c>
      <c r="AT83" s="121" t="s">
        <v>717</v>
      </c>
      <c r="AU83" s="121" t="s">
        <v>253</v>
      </c>
      <c r="AV83" s="121" t="s">
        <v>468</v>
      </c>
      <c r="AW83" s="121" t="s">
        <v>663</v>
      </c>
      <c r="AX83" s="121" t="s">
        <v>846</v>
      </c>
      <c r="AY83" s="121"/>
      <c r="AZ83" s="121"/>
      <c r="BA83" s="121"/>
      <c r="BB83" s="121" t="s">
        <v>685</v>
      </c>
      <c r="BC83" s="119">
        <v>1426</v>
      </c>
      <c r="BD83" s="119">
        <v>2</v>
      </c>
      <c r="BE83" s="119">
        <v>0.5</v>
      </c>
      <c r="BF83" s="119">
        <v>11.9</v>
      </c>
      <c r="BG83" s="119">
        <v>5.8</v>
      </c>
      <c r="BH83" s="119">
        <v>2.8</v>
      </c>
      <c r="BI83" s="119">
        <v>31.4</v>
      </c>
      <c r="BJ83" s="119">
        <v>34.7</v>
      </c>
      <c r="BK83" s="119">
        <v>10.9</v>
      </c>
      <c r="BO83" s="119">
        <v>45.7</v>
      </c>
      <c r="BP83" s="119">
        <v>710</v>
      </c>
      <c r="BQ83" s="119">
        <v>2.3</v>
      </c>
      <c r="BR83" s="119">
        <v>0.4</v>
      </c>
      <c r="BS83" s="119">
        <v>17.2</v>
      </c>
      <c r="BT83" s="119">
        <v>12.5</v>
      </c>
      <c r="BU83" s="119">
        <v>2.8</v>
      </c>
      <c r="BV83" s="119">
        <v>34.6</v>
      </c>
      <c r="BW83" s="119">
        <v>25.6</v>
      </c>
      <c r="BX83" s="119">
        <v>4.5</v>
      </c>
      <c r="CB83" s="119">
        <v>30.1</v>
      </c>
      <c r="CC83" s="119">
        <v>2131</v>
      </c>
      <c r="CE83" s="121" t="s">
        <v>772</v>
      </c>
      <c r="CF83" s="119">
        <v>1421</v>
      </c>
      <c r="CH83" s="121" t="s">
        <v>836</v>
      </c>
      <c r="CI83" s="119">
        <v>710</v>
      </c>
      <c r="CK83" s="121" t="s">
        <v>488</v>
      </c>
      <c r="CL83" s="119" t="s">
        <v>206</v>
      </c>
      <c r="CM83" s="119" t="s">
        <v>206</v>
      </c>
      <c r="CN83" s="119" t="s">
        <v>206</v>
      </c>
      <c r="CO83" s="119" t="s">
        <v>206</v>
      </c>
      <c r="CP83" s="119" t="s">
        <v>206</v>
      </c>
      <c r="CQ83" s="119" t="s">
        <v>206</v>
      </c>
      <c r="CR83" s="119" t="s">
        <v>206</v>
      </c>
      <c r="CS83" s="119" t="s">
        <v>206</v>
      </c>
      <c r="CT83" s="119" t="s">
        <v>206</v>
      </c>
    </row>
    <row r="84" spans="4:89" ht="12.75">
      <c r="D84" s="121"/>
      <c r="E84" s="121"/>
      <c r="F84" s="121"/>
      <c r="G84" s="121"/>
      <c r="H84" s="121"/>
      <c r="I84" s="121"/>
      <c r="J84" s="121"/>
      <c r="K84" s="121"/>
      <c r="L84" s="121"/>
      <c r="M84" s="121"/>
      <c r="N84" s="121"/>
      <c r="O84" s="121"/>
      <c r="Q84" s="121"/>
      <c r="R84" s="121"/>
      <c r="S84" s="121"/>
      <c r="T84" s="121"/>
      <c r="U84" s="121"/>
      <c r="V84" s="121"/>
      <c r="W84" s="121"/>
      <c r="X84" s="121"/>
      <c r="Y84" s="121"/>
      <c r="Z84" s="121"/>
      <c r="AA84" s="121"/>
      <c r="AB84" s="121"/>
      <c r="AD84" s="121"/>
      <c r="AE84" s="121"/>
      <c r="AF84" s="121"/>
      <c r="AG84" s="121"/>
      <c r="AH84" s="121"/>
      <c r="AI84" s="121"/>
      <c r="AJ84" s="121"/>
      <c r="AK84" s="121"/>
      <c r="AL84" s="121"/>
      <c r="AM84" s="121"/>
      <c r="AN84" s="121"/>
      <c r="AO84" s="121"/>
      <c r="AQ84" s="121"/>
      <c r="AR84" s="121"/>
      <c r="AS84" s="121"/>
      <c r="AT84" s="121"/>
      <c r="AU84" s="121"/>
      <c r="AV84" s="121"/>
      <c r="AW84" s="121"/>
      <c r="AX84" s="121"/>
      <c r="AY84" s="121"/>
      <c r="AZ84" s="121"/>
      <c r="BA84" s="121"/>
      <c r="BB84" s="121"/>
      <c r="CE84" s="121"/>
      <c r="CH84" s="121"/>
      <c r="CK84" s="121"/>
    </row>
    <row r="87" spans="8:73" ht="13.5" customHeight="1">
      <c r="H87" s="119" t="s">
        <v>58</v>
      </c>
      <c r="U87" s="119" t="s">
        <v>145</v>
      </c>
      <c r="AH87" s="119" t="s">
        <v>146</v>
      </c>
      <c r="AU87" s="119" t="s">
        <v>58</v>
      </c>
      <c r="BH87" s="119" t="s">
        <v>145</v>
      </c>
      <c r="BU87" s="119" t="s">
        <v>146</v>
      </c>
    </row>
    <row r="88" spans="8:79" ht="12.75">
      <c r="H88" s="119" t="s">
        <v>147</v>
      </c>
      <c r="N88" s="119" t="s">
        <v>148</v>
      </c>
      <c r="U88" s="119" t="s">
        <v>147</v>
      </c>
      <c r="AA88" s="119" t="s">
        <v>148</v>
      </c>
      <c r="AH88" s="119" t="s">
        <v>147</v>
      </c>
      <c r="AN88" s="119" t="s">
        <v>148</v>
      </c>
      <c r="AU88" s="119" t="s">
        <v>149</v>
      </c>
      <c r="BA88" s="119" t="s">
        <v>150</v>
      </c>
      <c r="BH88" s="119" t="s">
        <v>149</v>
      </c>
      <c r="BN88" s="119" t="s">
        <v>150</v>
      </c>
      <c r="BU88" s="119" t="s">
        <v>149</v>
      </c>
      <c r="CA88" s="119" t="s">
        <v>150</v>
      </c>
    </row>
    <row r="89" spans="3:80" ht="12.75">
      <c r="C89" s="119" t="s">
        <v>58</v>
      </c>
      <c r="D89" s="119" t="s">
        <v>71</v>
      </c>
      <c r="E89" s="119" t="s">
        <v>116</v>
      </c>
      <c r="F89" s="119" t="s">
        <v>72</v>
      </c>
      <c r="G89" s="119" t="s">
        <v>117</v>
      </c>
      <c r="H89" s="119" t="s">
        <v>152</v>
      </c>
      <c r="I89" s="119" t="s">
        <v>153</v>
      </c>
      <c r="J89" s="119" t="s">
        <v>154</v>
      </c>
      <c r="K89" s="119" t="s">
        <v>155</v>
      </c>
      <c r="M89" s="119" t="s">
        <v>156</v>
      </c>
      <c r="N89" s="119">
        <v>0</v>
      </c>
      <c r="O89" s="119">
        <v>1</v>
      </c>
      <c r="P89" s="119" t="s">
        <v>58</v>
      </c>
      <c r="Q89" s="119" t="s">
        <v>71</v>
      </c>
      <c r="R89" s="119" t="s">
        <v>116</v>
      </c>
      <c r="S89" s="119" t="s">
        <v>72</v>
      </c>
      <c r="T89" s="119" t="s">
        <v>117</v>
      </c>
      <c r="U89" s="119" t="s">
        <v>152</v>
      </c>
      <c r="V89" s="119" t="s">
        <v>153</v>
      </c>
      <c r="W89" s="119" t="s">
        <v>154</v>
      </c>
      <c r="X89" s="119" t="s">
        <v>155</v>
      </c>
      <c r="Z89" s="119" t="s">
        <v>156</v>
      </c>
      <c r="AA89" s="119">
        <v>0</v>
      </c>
      <c r="AB89" s="119">
        <v>1</v>
      </c>
      <c r="AC89" s="119" t="s">
        <v>58</v>
      </c>
      <c r="AD89" s="119" t="s">
        <v>71</v>
      </c>
      <c r="AE89" s="119" t="s">
        <v>116</v>
      </c>
      <c r="AF89" s="119" t="s">
        <v>72</v>
      </c>
      <c r="AG89" s="119" t="s">
        <v>117</v>
      </c>
      <c r="AH89" s="119" t="s">
        <v>152</v>
      </c>
      <c r="AI89" s="119" t="s">
        <v>153</v>
      </c>
      <c r="AJ89" s="119" t="s">
        <v>154</v>
      </c>
      <c r="AK89" s="119" t="s">
        <v>155</v>
      </c>
      <c r="AM89" s="119" t="s">
        <v>156</v>
      </c>
      <c r="AN89" s="119">
        <v>0</v>
      </c>
      <c r="AO89" s="119">
        <v>1</v>
      </c>
      <c r="AP89" s="119" t="s">
        <v>58</v>
      </c>
      <c r="AQ89" s="119" t="s">
        <v>71</v>
      </c>
      <c r="AR89" s="119" t="s">
        <v>116</v>
      </c>
      <c r="AS89" s="119" t="s">
        <v>72</v>
      </c>
      <c r="AT89" s="119" t="s">
        <v>117</v>
      </c>
      <c r="AU89" s="119" t="s">
        <v>152</v>
      </c>
      <c r="AV89" s="119" t="s">
        <v>153</v>
      </c>
      <c r="AW89" s="119" t="s">
        <v>154</v>
      </c>
      <c r="AX89" s="119" t="s">
        <v>155</v>
      </c>
      <c r="AZ89" s="119" t="s">
        <v>156</v>
      </c>
      <c r="BA89" s="119">
        <v>0</v>
      </c>
      <c r="BB89" s="119">
        <v>1</v>
      </c>
      <c r="BC89" s="119" t="s">
        <v>58</v>
      </c>
      <c r="BD89" s="119" t="s">
        <v>71</v>
      </c>
      <c r="BE89" s="119" t="s">
        <v>116</v>
      </c>
      <c r="BF89" s="119" t="s">
        <v>72</v>
      </c>
      <c r="BG89" s="119" t="s">
        <v>117</v>
      </c>
      <c r="BH89" s="119" t="s">
        <v>152</v>
      </c>
      <c r="BI89" s="119" t="s">
        <v>153</v>
      </c>
      <c r="BJ89" s="119" t="s">
        <v>154</v>
      </c>
      <c r="BK89" s="119" t="s">
        <v>155</v>
      </c>
      <c r="BM89" s="119" t="s">
        <v>156</v>
      </c>
      <c r="BN89" s="119">
        <v>0</v>
      </c>
      <c r="BO89" s="119">
        <v>1</v>
      </c>
      <c r="BP89" s="119" t="s">
        <v>58</v>
      </c>
      <c r="BQ89" s="119" t="s">
        <v>71</v>
      </c>
      <c r="BR89" s="119" t="s">
        <v>116</v>
      </c>
      <c r="BS89" s="119" t="s">
        <v>72</v>
      </c>
      <c r="BT89" s="119" t="s">
        <v>117</v>
      </c>
      <c r="BU89" s="119" t="s">
        <v>152</v>
      </c>
      <c r="BV89" s="119" t="s">
        <v>153</v>
      </c>
      <c r="BW89" s="119" t="s">
        <v>154</v>
      </c>
      <c r="BX89" s="119" t="s">
        <v>155</v>
      </c>
      <c r="BZ89" s="119" t="s">
        <v>156</v>
      </c>
      <c r="CA89" s="119">
        <v>0</v>
      </c>
      <c r="CB89" s="119">
        <v>1</v>
      </c>
    </row>
    <row r="90" spans="3:80" ht="12.75">
      <c r="C90" s="119" t="s">
        <v>157</v>
      </c>
      <c r="D90" s="119" t="s">
        <v>157</v>
      </c>
      <c r="E90" s="119" t="s">
        <v>157</v>
      </c>
      <c r="F90" s="119" t="s">
        <v>157</v>
      </c>
      <c r="G90" s="119" t="s">
        <v>157</v>
      </c>
      <c r="H90" s="119" t="s">
        <v>157</v>
      </c>
      <c r="I90" s="119" t="s">
        <v>157</v>
      </c>
      <c r="J90" s="119" t="s">
        <v>157</v>
      </c>
      <c r="K90" s="119" t="s">
        <v>157</v>
      </c>
      <c r="M90" s="119" t="s">
        <v>157</v>
      </c>
      <c r="N90" s="119" t="s">
        <v>157</v>
      </c>
      <c r="O90" s="119" t="s">
        <v>157</v>
      </c>
      <c r="P90" s="119" t="s">
        <v>157</v>
      </c>
      <c r="Q90" s="119" t="s">
        <v>157</v>
      </c>
      <c r="R90" s="119" t="s">
        <v>157</v>
      </c>
      <c r="S90" s="119" t="s">
        <v>157</v>
      </c>
      <c r="T90" s="119" t="s">
        <v>157</v>
      </c>
      <c r="U90" s="119" t="s">
        <v>157</v>
      </c>
      <c r="V90" s="119" t="s">
        <v>157</v>
      </c>
      <c r="W90" s="119" t="s">
        <v>157</v>
      </c>
      <c r="X90" s="119" t="s">
        <v>157</v>
      </c>
      <c r="Z90" s="119" t="s">
        <v>157</v>
      </c>
      <c r="AA90" s="119" t="s">
        <v>157</v>
      </c>
      <c r="AB90" s="119" t="s">
        <v>157</v>
      </c>
      <c r="AC90" s="119" t="s">
        <v>157</v>
      </c>
      <c r="AD90" s="119" t="s">
        <v>157</v>
      </c>
      <c r="AE90" s="119" t="s">
        <v>157</v>
      </c>
      <c r="AF90" s="119" t="s">
        <v>157</v>
      </c>
      <c r="AG90" s="119" t="s">
        <v>157</v>
      </c>
      <c r="AH90" s="119" t="s">
        <v>157</v>
      </c>
      <c r="AI90" s="119" t="s">
        <v>157</v>
      </c>
      <c r="AJ90" s="119" t="s">
        <v>157</v>
      </c>
      <c r="AK90" s="119" t="s">
        <v>157</v>
      </c>
      <c r="AM90" s="119" t="s">
        <v>157</v>
      </c>
      <c r="AN90" s="119" t="s">
        <v>157</v>
      </c>
      <c r="AO90" s="119" t="s">
        <v>157</v>
      </c>
      <c r="AP90" s="119" t="s">
        <v>157</v>
      </c>
      <c r="AQ90" s="119" t="s">
        <v>157</v>
      </c>
      <c r="AR90" s="119" t="s">
        <v>157</v>
      </c>
      <c r="AS90" s="119" t="s">
        <v>157</v>
      </c>
      <c r="AT90" s="119" t="s">
        <v>157</v>
      </c>
      <c r="AU90" s="119" t="s">
        <v>157</v>
      </c>
      <c r="AV90" s="119" t="s">
        <v>157</v>
      </c>
      <c r="AW90" s="119" t="s">
        <v>157</v>
      </c>
      <c r="AX90" s="119" t="s">
        <v>157</v>
      </c>
      <c r="AZ90" s="119" t="s">
        <v>157</v>
      </c>
      <c r="BA90" s="119" t="s">
        <v>157</v>
      </c>
      <c r="BB90" s="119" t="s">
        <v>157</v>
      </c>
      <c r="BC90" s="119" t="s">
        <v>157</v>
      </c>
      <c r="BD90" s="119" t="s">
        <v>157</v>
      </c>
      <c r="BE90" s="119" t="s">
        <v>157</v>
      </c>
      <c r="BF90" s="119" t="s">
        <v>157</v>
      </c>
      <c r="BG90" s="119" t="s">
        <v>157</v>
      </c>
      <c r="BH90" s="119" t="s">
        <v>157</v>
      </c>
      <c r="BI90" s="119" t="s">
        <v>157</v>
      </c>
      <c r="BJ90" s="119" t="s">
        <v>157</v>
      </c>
      <c r="BK90" s="119" t="s">
        <v>157</v>
      </c>
      <c r="BM90" s="119" t="s">
        <v>157</v>
      </c>
      <c r="BN90" s="119" t="s">
        <v>157</v>
      </c>
      <c r="BO90" s="119" t="s">
        <v>157</v>
      </c>
      <c r="BP90" s="119" t="s">
        <v>157</v>
      </c>
      <c r="BQ90" s="119" t="s">
        <v>157</v>
      </c>
      <c r="BR90" s="119" t="s">
        <v>157</v>
      </c>
      <c r="BS90" s="119" t="s">
        <v>157</v>
      </c>
      <c r="BT90" s="119" t="s">
        <v>157</v>
      </c>
      <c r="BU90" s="119" t="s">
        <v>157</v>
      </c>
      <c r="BV90" s="119" t="s">
        <v>157</v>
      </c>
      <c r="BW90" s="119" t="s">
        <v>157</v>
      </c>
      <c r="BX90" s="119" t="s">
        <v>157</v>
      </c>
      <c r="BZ90" s="119" t="s">
        <v>157</v>
      </c>
      <c r="CA90" s="119" t="s">
        <v>157</v>
      </c>
      <c r="CB90" s="119" t="s">
        <v>157</v>
      </c>
    </row>
    <row r="91" spans="3:81" ht="12.75">
      <c r="C91" s="119">
        <v>0</v>
      </c>
      <c r="D91" s="119" t="s">
        <v>58</v>
      </c>
      <c r="E91" s="119" t="s">
        <v>58</v>
      </c>
      <c r="F91" s="119">
        <v>0</v>
      </c>
      <c r="G91" s="119" t="s">
        <v>58</v>
      </c>
      <c r="H91" s="119">
        <v>1</v>
      </c>
      <c r="I91" s="119" t="s">
        <v>58</v>
      </c>
      <c r="J91" s="119">
        <v>0</v>
      </c>
      <c r="K91" s="119">
        <v>1</v>
      </c>
      <c r="M91" s="119">
        <v>0</v>
      </c>
      <c r="N91" s="119" t="s">
        <v>58</v>
      </c>
      <c r="O91" s="119">
        <v>0</v>
      </c>
      <c r="P91" s="119">
        <v>0</v>
      </c>
      <c r="Q91" s="119" t="s">
        <v>58</v>
      </c>
      <c r="R91" s="119" t="s">
        <v>58</v>
      </c>
      <c r="S91" s="119">
        <v>0</v>
      </c>
      <c r="T91" s="119" t="s">
        <v>58</v>
      </c>
      <c r="U91" s="119" t="s">
        <v>58</v>
      </c>
      <c r="V91" s="119">
        <v>0</v>
      </c>
      <c r="W91" s="119" t="s">
        <v>58</v>
      </c>
      <c r="X91" s="119">
        <v>0</v>
      </c>
      <c r="Z91" s="119">
        <v>0</v>
      </c>
      <c r="AA91" s="119">
        <v>1</v>
      </c>
      <c r="AB91" s="119" t="s">
        <v>58</v>
      </c>
      <c r="AC91" s="119" t="s">
        <v>58</v>
      </c>
      <c r="AD91" s="119">
        <v>0</v>
      </c>
      <c r="AE91" s="119">
        <v>0</v>
      </c>
      <c r="AF91" s="119" t="s">
        <v>58</v>
      </c>
      <c r="AG91" s="119">
        <v>0</v>
      </c>
      <c r="AH91" s="119" t="s">
        <v>58</v>
      </c>
      <c r="AI91" s="119">
        <v>0</v>
      </c>
      <c r="AJ91" s="119">
        <v>1</v>
      </c>
      <c r="AK91" s="119" t="s">
        <v>58</v>
      </c>
      <c r="AM91" s="119" t="s">
        <v>58</v>
      </c>
      <c r="AN91" s="119">
        <v>0</v>
      </c>
      <c r="AO91" s="119" t="s">
        <v>58</v>
      </c>
      <c r="AP91" s="119">
        <v>0</v>
      </c>
      <c r="AQ91" s="119" t="s">
        <v>58</v>
      </c>
      <c r="AR91" s="119" t="s">
        <v>58</v>
      </c>
      <c r="AS91" s="119">
        <v>0</v>
      </c>
      <c r="AT91" s="119" t="s">
        <v>58</v>
      </c>
      <c r="AU91" s="119" t="s">
        <v>58</v>
      </c>
      <c r="AV91" s="119">
        <v>0</v>
      </c>
      <c r="AW91" s="119" t="s">
        <v>58</v>
      </c>
      <c r="AX91" s="119">
        <v>0</v>
      </c>
      <c r="AZ91" s="119">
        <v>0</v>
      </c>
      <c r="BA91" s="119" t="s">
        <v>58</v>
      </c>
      <c r="BB91" s="119">
        <v>0</v>
      </c>
      <c r="BC91" s="119" t="s">
        <v>58</v>
      </c>
      <c r="BD91" s="119">
        <v>0</v>
      </c>
      <c r="BE91" s="119">
        <v>1</v>
      </c>
      <c r="BF91" s="119">
        <v>1</v>
      </c>
      <c r="BG91" s="119" t="s">
        <v>58</v>
      </c>
      <c r="BH91" s="119" t="s">
        <v>58</v>
      </c>
      <c r="BI91" s="119">
        <v>0</v>
      </c>
      <c r="BJ91" s="119">
        <v>1</v>
      </c>
      <c r="BK91" s="119" t="s">
        <v>58</v>
      </c>
      <c r="BM91" s="119">
        <v>0</v>
      </c>
      <c r="BN91" s="119">
        <v>0</v>
      </c>
      <c r="BO91" s="119" t="s">
        <v>58</v>
      </c>
      <c r="BP91" s="119" t="s">
        <v>58</v>
      </c>
      <c r="BQ91" s="119">
        <v>0</v>
      </c>
      <c r="BR91" s="119">
        <v>0</v>
      </c>
      <c r="BS91" s="119" t="s">
        <v>58</v>
      </c>
      <c r="BT91" s="119">
        <v>0</v>
      </c>
      <c r="BU91" s="119">
        <v>0</v>
      </c>
      <c r="BV91" s="119" t="s">
        <v>58</v>
      </c>
      <c r="BW91" s="119">
        <v>0</v>
      </c>
      <c r="BX91" s="119" t="s">
        <v>58</v>
      </c>
      <c r="BZ91" s="119" t="s">
        <v>58</v>
      </c>
      <c r="CA91" s="119">
        <v>0</v>
      </c>
      <c r="CB91" s="119" t="s">
        <v>58</v>
      </c>
      <c r="CC91" s="119" t="s">
        <v>58</v>
      </c>
    </row>
    <row r="92" spans="3:89" ht="12.75">
      <c r="C92" s="119" t="s">
        <v>157</v>
      </c>
      <c r="D92" s="119" t="s">
        <v>157</v>
      </c>
      <c r="E92" s="119" t="s">
        <v>157</v>
      </c>
      <c r="F92" s="119" t="s">
        <v>157</v>
      </c>
      <c r="G92" s="119" t="s">
        <v>157</v>
      </c>
      <c r="H92" s="119" t="s">
        <v>157</v>
      </c>
      <c r="I92" s="119" t="s">
        <v>157</v>
      </c>
      <c r="J92" s="119" t="s">
        <v>157</v>
      </c>
      <c r="K92" s="119" t="s">
        <v>157</v>
      </c>
      <c r="M92" s="119" t="s">
        <v>157</v>
      </c>
      <c r="N92" s="119" t="s">
        <v>157</v>
      </c>
      <c r="O92" s="119" t="s">
        <v>157</v>
      </c>
      <c r="P92" s="119" t="s">
        <v>157</v>
      </c>
      <c r="Q92" s="119" t="s">
        <v>157</v>
      </c>
      <c r="R92" s="119" t="s">
        <v>157</v>
      </c>
      <c r="S92" s="119" t="s">
        <v>157</v>
      </c>
      <c r="T92" s="119" t="s">
        <v>157</v>
      </c>
      <c r="U92" s="119" t="s">
        <v>157</v>
      </c>
      <c r="V92" s="119" t="s">
        <v>157</v>
      </c>
      <c r="W92" s="119" t="s">
        <v>157</v>
      </c>
      <c r="X92" s="119" t="s">
        <v>157</v>
      </c>
      <c r="Z92" s="119" t="s">
        <v>157</v>
      </c>
      <c r="AA92" s="119" t="s">
        <v>157</v>
      </c>
      <c r="AB92" s="119" t="s">
        <v>157</v>
      </c>
      <c r="AC92" s="119" t="s">
        <v>157</v>
      </c>
      <c r="AD92" s="119" t="s">
        <v>157</v>
      </c>
      <c r="AE92" s="119" t="s">
        <v>157</v>
      </c>
      <c r="AF92" s="119" t="s">
        <v>157</v>
      </c>
      <c r="AG92" s="119" t="s">
        <v>157</v>
      </c>
      <c r="AH92" s="119" t="s">
        <v>157</v>
      </c>
      <c r="AI92" s="119" t="s">
        <v>157</v>
      </c>
      <c r="AJ92" s="119" t="s">
        <v>157</v>
      </c>
      <c r="AK92" s="119" t="s">
        <v>157</v>
      </c>
      <c r="AM92" s="119" t="s">
        <v>157</v>
      </c>
      <c r="AN92" s="119" t="s">
        <v>157</v>
      </c>
      <c r="AO92" s="119" t="s">
        <v>157</v>
      </c>
      <c r="AP92" s="119" t="s">
        <v>157</v>
      </c>
      <c r="AQ92" s="119" t="s">
        <v>157</v>
      </c>
      <c r="AR92" s="119" t="s">
        <v>157</v>
      </c>
      <c r="AS92" s="119" t="s">
        <v>157</v>
      </c>
      <c r="AT92" s="119" t="s">
        <v>157</v>
      </c>
      <c r="AU92" s="119" t="s">
        <v>157</v>
      </c>
      <c r="AV92" s="119" t="s">
        <v>157</v>
      </c>
      <c r="AW92" s="119" t="s">
        <v>157</v>
      </c>
      <c r="AX92" s="119" t="s">
        <v>157</v>
      </c>
      <c r="AZ92" s="119" t="s">
        <v>157</v>
      </c>
      <c r="BA92" s="119" t="s">
        <v>157</v>
      </c>
      <c r="BB92" s="119" t="s">
        <v>157</v>
      </c>
      <c r="BC92" s="119" t="s">
        <v>157</v>
      </c>
      <c r="BD92" s="119" t="s">
        <v>157</v>
      </c>
      <c r="BE92" s="119" t="s">
        <v>157</v>
      </c>
      <c r="BF92" s="119" t="s">
        <v>157</v>
      </c>
      <c r="BG92" s="119" t="s">
        <v>157</v>
      </c>
      <c r="BH92" s="119" t="s">
        <v>157</v>
      </c>
      <c r="BI92" s="119" t="s">
        <v>157</v>
      </c>
      <c r="BJ92" s="119" t="s">
        <v>157</v>
      </c>
      <c r="BK92" s="119" t="s">
        <v>157</v>
      </c>
      <c r="BM92" s="119" t="s">
        <v>157</v>
      </c>
      <c r="BN92" s="119" t="s">
        <v>157</v>
      </c>
      <c r="BO92" s="119" t="s">
        <v>157</v>
      </c>
      <c r="BP92" s="119" t="s">
        <v>157</v>
      </c>
      <c r="BQ92" s="119" t="s">
        <v>157</v>
      </c>
      <c r="BR92" s="119" t="s">
        <v>157</v>
      </c>
      <c r="BS92" s="119" t="s">
        <v>157</v>
      </c>
      <c r="BT92" s="119" t="s">
        <v>157</v>
      </c>
      <c r="BU92" s="119" t="s">
        <v>157</v>
      </c>
      <c r="BV92" s="119" t="s">
        <v>157</v>
      </c>
      <c r="BW92" s="119" t="s">
        <v>157</v>
      </c>
      <c r="BX92" s="119" t="s">
        <v>157</v>
      </c>
      <c r="BZ92" s="119" t="s">
        <v>157</v>
      </c>
      <c r="CA92" s="119" t="s">
        <v>157</v>
      </c>
      <c r="CB92" s="119" t="s">
        <v>157</v>
      </c>
      <c r="CC92" s="119" t="s">
        <v>58</v>
      </c>
      <c r="CI92" s="119" t="s">
        <v>146</v>
      </c>
      <c r="CK92" s="119" t="s">
        <v>146</v>
      </c>
    </row>
    <row r="94" spans="2:98" ht="14.25">
      <c r="B94" s="119" t="s">
        <v>879</v>
      </c>
      <c r="C94" s="119">
        <v>61602</v>
      </c>
      <c r="D94" s="119">
        <v>2.3</v>
      </c>
      <c r="E94" s="119">
        <v>0.5</v>
      </c>
      <c r="F94" s="119">
        <v>26.8</v>
      </c>
      <c r="G94" s="119">
        <v>5.5</v>
      </c>
      <c r="H94" s="119">
        <v>3</v>
      </c>
      <c r="I94" s="119">
        <v>30.7</v>
      </c>
      <c r="J94" s="119">
        <v>27.9</v>
      </c>
      <c r="K94" s="119">
        <v>3.5</v>
      </c>
      <c r="O94" s="119">
        <v>31.3</v>
      </c>
      <c r="P94" s="119">
        <v>43820</v>
      </c>
      <c r="Q94" s="119">
        <v>2.4</v>
      </c>
      <c r="R94" s="119">
        <v>0.5</v>
      </c>
      <c r="S94" s="119">
        <v>26.4</v>
      </c>
      <c r="T94" s="119">
        <v>5.6</v>
      </c>
      <c r="U94" s="119">
        <v>2.9</v>
      </c>
      <c r="V94" s="119">
        <v>30.4</v>
      </c>
      <c r="W94" s="119">
        <v>28.4</v>
      </c>
      <c r="X94" s="119">
        <v>3.5</v>
      </c>
      <c r="AB94" s="119">
        <v>31.9</v>
      </c>
      <c r="AC94" s="119">
        <v>17782</v>
      </c>
      <c r="AD94" s="119">
        <v>1.9</v>
      </c>
      <c r="AE94" s="119">
        <v>0.4</v>
      </c>
      <c r="AF94" s="119">
        <v>27.6</v>
      </c>
      <c r="AG94" s="119">
        <v>5.3</v>
      </c>
      <c r="AH94" s="119">
        <v>3.1</v>
      </c>
      <c r="AI94" s="119">
        <v>31.7</v>
      </c>
      <c r="AJ94" s="119">
        <v>26.6</v>
      </c>
      <c r="AK94" s="119">
        <v>3.5</v>
      </c>
      <c r="AO94" s="119">
        <v>30.1</v>
      </c>
      <c r="AP94" s="119">
        <v>61680</v>
      </c>
      <c r="AQ94" s="119">
        <v>2</v>
      </c>
      <c r="AR94" s="119">
        <v>0.4</v>
      </c>
      <c r="AS94" s="119">
        <v>22.6</v>
      </c>
      <c r="AT94" s="119">
        <v>7.2</v>
      </c>
      <c r="AU94" s="119">
        <v>2.8</v>
      </c>
      <c r="AV94" s="119">
        <v>30.1</v>
      </c>
      <c r="AW94" s="119">
        <v>28.6</v>
      </c>
      <c r="AX94" s="119">
        <v>6.3</v>
      </c>
      <c r="BB94" s="119">
        <v>34.9</v>
      </c>
      <c r="BC94" s="119">
        <v>43874</v>
      </c>
      <c r="BD94" s="119">
        <v>2</v>
      </c>
      <c r="BE94" s="119">
        <v>0.4</v>
      </c>
      <c r="BF94" s="119">
        <v>20.6</v>
      </c>
      <c r="BG94" s="119">
        <v>5.6</v>
      </c>
      <c r="BH94" s="119">
        <v>2.4</v>
      </c>
      <c r="BI94" s="119">
        <v>29.6</v>
      </c>
      <c r="BJ94" s="119">
        <v>31.7</v>
      </c>
      <c r="BK94" s="119">
        <v>7.7</v>
      </c>
      <c r="BO94" s="119">
        <v>39.4</v>
      </c>
      <c r="BP94" s="119">
        <v>17806</v>
      </c>
      <c r="BQ94" s="119">
        <v>1.9</v>
      </c>
      <c r="BR94" s="119">
        <v>0.3</v>
      </c>
      <c r="BS94" s="119">
        <v>27.6</v>
      </c>
      <c r="BT94" s="119">
        <v>11.2</v>
      </c>
      <c r="BU94" s="119">
        <v>3.7</v>
      </c>
      <c r="BV94" s="119">
        <v>31.5</v>
      </c>
      <c r="BW94" s="119">
        <v>20.9</v>
      </c>
      <c r="BX94" s="119">
        <v>2.8</v>
      </c>
      <c r="CB94" s="119">
        <v>23.7</v>
      </c>
      <c r="CC94" s="119">
        <v>61550</v>
      </c>
      <c r="CE94" s="119">
        <v>22.8</v>
      </c>
      <c r="CF94" s="119">
        <v>43780</v>
      </c>
      <c r="CH94" s="119">
        <v>24.9</v>
      </c>
      <c r="CI94" s="119">
        <v>17770</v>
      </c>
      <c r="CK94" s="119">
        <v>17.7</v>
      </c>
      <c r="CL94" s="119" t="s">
        <v>206</v>
      </c>
      <c r="CM94" s="119" t="s">
        <v>206</v>
      </c>
      <c r="CN94" s="119" t="s">
        <v>206</v>
      </c>
      <c r="CO94" s="119" t="s">
        <v>206</v>
      </c>
      <c r="CP94" s="119" t="s">
        <v>206</v>
      </c>
      <c r="CQ94" s="119" t="s">
        <v>206</v>
      </c>
      <c r="CR94" s="119" t="s">
        <v>206</v>
      </c>
      <c r="CS94" s="119" t="s">
        <v>206</v>
      </c>
      <c r="CT94" s="119" t="s">
        <v>206</v>
      </c>
    </row>
    <row r="98" spans="1:116" s="55" customFormat="1" ht="12.75">
      <c r="A98" s="1" t="s">
        <v>120</v>
      </c>
      <c r="B98" s="4"/>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row>
    <row r="99" spans="1:116" s="55" customFormat="1" ht="12.75">
      <c r="A99" s="1"/>
      <c r="B99" s="2" t="s">
        <v>120</v>
      </c>
      <c r="C99" s="119" t="s">
        <v>206</v>
      </c>
      <c r="D99" s="119" t="s">
        <v>206</v>
      </c>
      <c r="E99" s="119" t="s">
        <v>206</v>
      </c>
      <c r="F99" s="119" t="s">
        <v>206</v>
      </c>
      <c r="G99" s="119" t="s">
        <v>206</v>
      </c>
      <c r="H99" s="119" t="s">
        <v>206</v>
      </c>
      <c r="I99" s="119" t="s">
        <v>206</v>
      </c>
      <c r="J99" s="119" t="s">
        <v>206</v>
      </c>
      <c r="K99" s="119" t="s">
        <v>206</v>
      </c>
      <c r="L99" s="119" t="s">
        <v>206</v>
      </c>
      <c r="M99" s="119" t="s">
        <v>206</v>
      </c>
      <c r="N99" s="119" t="s">
        <v>206</v>
      </c>
      <c r="O99" s="119" t="s">
        <v>206</v>
      </c>
      <c r="P99" s="119" t="s">
        <v>206</v>
      </c>
      <c r="Q99" s="119" t="s">
        <v>206</v>
      </c>
      <c r="R99" s="119" t="s">
        <v>206</v>
      </c>
      <c r="S99" s="119" t="s">
        <v>206</v>
      </c>
      <c r="T99" s="119" t="s">
        <v>206</v>
      </c>
      <c r="U99" s="119" t="s">
        <v>206</v>
      </c>
      <c r="V99" s="119" t="s">
        <v>206</v>
      </c>
      <c r="W99" s="119" t="s">
        <v>206</v>
      </c>
      <c r="X99" s="119" t="s">
        <v>206</v>
      </c>
      <c r="Y99" s="119" t="s">
        <v>206</v>
      </c>
      <c r="Z99" s="119" t="s">
        <v>206</v>
      </c>
      <c r="AA99" s="119" t="s">
        <v>206</v>
      </c>
      <c r="AB99" s="119" t="s">
        <v>206</v>
      </c>
      <c r="AC99" s="119" t="s">
        <v>206</v>
      </c>
      <c r="AD99" s="119" t="s">
        <v>206</v>
      </c>
      <c r="AE99" s="119" t="s">
        <v>206</v>
      </c>
      <c r="AF99" s="119" t="s">
        <v>206</v>
      </c>
      <c r="AG99" s="119" t="s">
        <v>206</v>
      </c>
      <c r="AH99" s="119" t="s">
        <v>206</v>
      </c>
      <c r="AI99" s="119" t="s">
        <v>206</v>
      </c>
      <c r="AJ99" s="119" t="s">
        <v>206</v>
      </c>
      <c r="AK99" s="119" t="s">
        <v>206</v>
      </c>
      <c r="AL99" s="119" t="s">
        <v>206</v>
      </c>
      <c r="AM99" s="119" t="s">
        <v>206</v>
      </c>
      <c r="AN99" s="119" t="s">
        <v>206</v>
      </c>
      <c r="AO99" s="119" t="s">
        <v>206</v>
      </c>
      <c r="AP99" s="119" t="s">
        <v>206</v>
      </c>
      <c r="AQ99" s="119" t="s">
        <v>206</v>
      </c>
      <c r="AR99" s="119" t="s">
        <v>206</v>
      </c>
      <c r="AS99" s="119" t="s">
        <v>206</v>
      </c>
      <c r="AT99" s="119" t="s">
        <v>206</v>
      </c>
      <c r="AU99" s="119" t="s">
        <v>206</v>
      </c>
      <c r="AV99" s="119" t="s">
        <v>206</v>
      </c>
      <c r="AW99" s="119" t="s">
        <v>206</v>
      </c>
      <c r="AX99" s="119" t="s">
        <v>206</v>
      </c>
      <c r="AY99" s="119" t="s">
        <v>206</v>
      </c>
      <c r="AZ99" s="119" t="s">
        <v>206</v>
      </c>
      <c r="BA99" s="119" t="s">
        <v>206</v>
      </c>
      <c r="BB99" s="119" t="s">
        <v>206</v>
      </c>
      <c r="BC99" s="119" t="s">
        <v>206</v>
      </c>
      <c r="BD99" s="119" t="s">
        <v>206</v>
      </c>
      <c r="BE99" s="119" t="s">
        <v>206</v>
      </c>
      <c r="BF99" s="119" t="s">
        <v>206</v>
      </c>
      <c r="BG99" s="119" t="s">
        <v>206</v>
      </c>
      <c r="BH99" s="119" t="s">
        <v>206</v>
      </c>
      <c r="BI99" s="119" t="s">
        <v>206</v>
      </c>
      <c r="BJ99" s="119" t="s">
        <v>206</v>
      </c>
      <c r="BK99" s="119" t="s">
        <v>206</v>
      </c>
      <c r="BL99" s="119" t="s">
        <v>206</v>
      </c>
      <c r="BM99" s="119" t="s">
        <v>206</v>
      </c>
      <c r="BN99" s="119" t="s">
        <v>206</v>
      </c>
      <c r="BO99" s="119" t="s">
        <v>206</v>
      </c>
      <c r="BP99" s="119" t="s">
        <v>206</v>
      </c>
      <c r="BQ99" s="119" t="s">
        <v>206</v>
      </c>
      <c r="BR99" s="119" t="s">
        <v>206</v>
      </c>
      <c r="BS99" s="119" t="s">
        <v>206</v>
      </c>
      <c r="BT99" s="119" t="s">
        <v>206</v>
      </c>
      <c r="BU99" s="119" t="s">
        <v>206</v>
      </c>
      <c r="BV99" s="119" t="s">
        <v>206</v>
      </c>
      <c r="BW99" s="119" t="s">
        <v>206</v>
      </c>
      <c r="BX99" s="119" t="s">
        <v>206</v>
      </c>
      <c r="BY99" s="119" t="s">
        <v>206</v>
      </c>
      <c r="BZ99" s="119" t="s">
        <v>206</v>
      </c>
      <c r="CA99" s="119" t="s">
        <v>206</v>
      </c>
      <c r="CB99" s="119" t="s">
        <v>206</v>
      </c>
      <c r="CC99" s="119" t="s">
        <v>206</v>
      </c>
      <c r="CD99" s="119" t="s">
        <v>206</v>
      </c>
      <c r="CE99" s="119" t="s">
        <v>206</v>
      </c>
      <c r="CF99" s="119" t="s">
        <v>206</v>
      </c>
      <c r="CG99" s="119" t="s">
        <v>206</v>
      </c>
      <c r="CH99" s="119" t="s">
        <v>206</v>
      </c>
      <c r="CI99" s="119" t="s">
        <v>206</v>
      </c>
      <c r="CJ99" s="119" t="s">
        <v>206</v>
      </c>
      <c r="CK99" s="119" t="s">
        <v>206</v>
      </c>
      <c r="CL99" s="119" t="s">
        <v>206</v>
      </c>
      <c r="CM99" s="119" t="s">
        <v>206</v>
      </c>
      <c r="CN99" s="119" t="s">
        <v>206</v>
      </c>
      <c r="CO99" s="119" t="s">
        <v>206</v>
      </c>
      <c r="CP99" s="119" t="s">
        <v>206</v>
      </c>
      <c r="CQ99" s="119" t="s">
        <v>206</v>
      </c>
      <c r="CR99" s="119" t="s">
        <v>206</v>
      </c>
      <c r="CS99" s="119" t="s">
        <v>206</v>
      </c>
      <c r="CT99" s="119" t="s">
        <v>206</v>
      </c>
      <c r="CU99" s="119"/>
      <c r="CV99" s="119"/>
      <c r="CW99" s="119"/>
      <c r="CX99" s="119"/>
      <c r="CY99" s="119"/>
      <c r="CZ99" s="119"/>
      <c r="DA99" s="119"/>
      <c r="DB99" s="119"/>
      <c r="DC99" s="119"/>
      <c r="DD99" s="119"/>
      <c r="DE99" s="119"/>
      <c r="DF99" s="119"/>
      <c r="DG99" s="119"/>
      <c r="DH99" s="119"/>
      <c r="DI99" s="119"/>
      <c r="DJ99" s="119"/>
      <c r="DK99" s="119"/>
      <c r="DL99" s="119"/>
    </row>
    <row r="100" spans="1:116" s="55" customFormat="1" ht="12.75">
      <c r="A100" s="1"/>
      <c r="B100" s="2" t="s">
        <v>77</v>
      </c>
      <c r="C100" s="119" t="s">
        <v>206</v>
      </c>
      <c r="D100" s="119" t="s">
        <v>206</v>
      </c>
      <c r="E100" s="119" t="s">
        <v>206</v>
      </c>
      <c r="F100" s="119" t="s">
        <v>206</v>
      </c>
      <c r="G100" s="119" t="s">
        <v>206</v>
      </c>
      <c r="H100" s="119" t="s">
        <v>206</v>
      </c>
      <c r="I100" s="119" t="s">
        <v>206</v>
      </c>
      <c r="J100" s="119" t="s">
        <v>206</v>
      </c>
      <c r="K100" s="119" t="s">
        <v>206</v>
      </c>
      <c r="L100" s="119" t="s">
        <v>206</v>
      </c>
      <c r="M100" s="119" t="s">
        <v>206</v>
      </c>
      <c r="N100" s="119" t="s">
        <v>206</v>
      </c>
      <c r="O100" s="119" t="s">
        <v>206</v>
      </c>
      <c r="P100" s="119" t="s">
        <v>206</v>
      </c>
      <c r="Q100" s="119" t="s">
        <v>206</v>
      </c>
      <c r="R100" s="119" t="s">
        <v>206</v>
      </c>
      <c r="S100" s="119" t="s">
        <v>206</v>
      </c>
      <c r="T100" s="119" t="s">
        <v>206</v>
      </c>
      <c r="U100" s="119" t="s">
        <v>206</v>
      </c>
      <c r="V100" s="119" t="s">
        <v>206</v>
      </c>
      <c r="W100" s="119" t="s">
        <v>206</v>
      </c>
      <c r="X100" s="119" t="s">
        <v>206</v>
      </c>
      <c r="Y100" s="119" t="s">
        <v>206</v>
      </c>
      <c r="Z100" s="119" t="s">
        <v>206</v>
      </c>
      <c r="AA100" s="119" t="s">
        <v>206</v>
      </c>
      <c r="AB100" s="119" t="s">
        <v>206</v>
      </c>
      <c r="AC100" s="119" t="s">
        <v>206</v>
      </c>
      <c r="AD100" s="119" t="s">
        <v>206</v>
      </c>
      <c r="AE100" s="119" t="s">
        <v>206</v>
      </c>
      <c r="AF100" s="119" t="s">
        <v>206</v>
      </c>
      <c r="AG100" s="119" t="s">
        <v>206</v>
      </c>
      <c r="AH100" s="119" t="s">
        <v>206</v>
      </c>
      <c r="AI100" s="119" t="s">
        <v>206</v>
      </c>
      <c r="AJ100" s="119" t="s">
        <v>206</v>
      </c>
      <c r="AK100" s="119" t="s">
        <v>206</v>
      </c>
      <c r="AL100" s="119" t="s">
        <v>206</v>
      </c>
      <c r="AM100" s="119" t="s">
        <v>206</v>
      </c>
      <c r="AN100" s="119" t="s">
        <v>206</v>
      </c>
      <c r="AO100" s="119" t="s">
        <v>206</v>
      </c>
      <c r="AP100" s="119" t="s">
        <v>206</v>
      </c>
      <c r="AQ100" s="119" t="s">
        <v>206</v>
      </c>
      <c r="AR100" s="119" t="s">
        <v>206</v>
      </c>
      <c r="AS100" s="119" t="s">
        <v>206</v>
      </c>
      <c r="AT100" s="119" t="s">
        <v>206</v>
      </c>
      <c r="AU100" s="119" t="s">
        <v>206</v>
      </c>
      <c r="AV100" s="119" t="s">
        <v>206</v>
      </c>
      <c r="AW100" s="119" t="s">
        <v>206</v>
      </c>
      <c r="AX100" s="119" t="s">
        <v>206</v>
      </c>
      <c r="AY100" s="119" t="s">
        <v>206</v>
      </c>
      <c r="AZ100" s="119" t="s">
        <v>206</v>
      </c>
      <c r="BA100" s="119" t="s">
        <v>206</v>
      </c>
      <c r="BB100" s="119" t="s">
        <v>206</v>
      </c>
      <c r="BC100" s="119" t="s">
        <v>206</v>
      </c>
      <c r="BD100" s="119" t="s">
        <v>206</v>
      </c>
      <c r="BE100" s="119" t="s">
        <v>206</v>
      </c>
      <c r="BF100" s="119" t="s">
        <v>206</v>
      </c>
      <c r="BG100" s="119" t="s">
        <v>206</v>
      </c>
      <c r="BH100" s="119" t="s">
        <v>206</v>
      </c>
      <c r="BI100" s="119" t="s">
        <v>206</v>
      </c>
      <c r="BJ100" s="119" t="s">
        <v>206</v>
      </c>
      <c r="BK100" s="119" t="s">
        <v>206</v>
      </c>
      <c r="BL100" s="119" t="s">
        <v>206</v>
      </c>
      <c r="BM100" s="119" t="s">
        <v>206</v>
      </c>
      <c r="BN100" s="119" t="s">
        <v>206</v>
      </c>
      <c r="BO100" s="119" t="s">
        <v>206</v>
      </c>
      <c r="BP100" s="119" t="s">
        <v>206</v>
      </c>
      <c r="BQ100" s="119" t="s">
        <v>206</v>
      </c>
      <c r="BR100" s="119" t="s">
        <v>206</v>
      </c>
      <c r="BS100" s="119" t="s">
        <v>206</v>
      </c>
      <c r="BT100" s="119" t="s">
        <v>206</v>
      </c>
      <c r="BU100" s="119" t="s">
        <v>206</v>
      </c>
      <c r="BV100" s="119" t="s">
        <v>206</v>
      </c>
      <c r="BW100" s="119" t="s">
        <v>206</v>
      </c>
      <c r="BX100" s="119" t="s">
        <v>206</v>
      </c>
      <c r="BY100" s="119" t="s">
        <v>206</v>
      </c>
      <c r="BZ100" s="119" t="s">
        <v>206</v>
      </c>
      <c r="CA100" s="119" t="s">
        <v>206</v>
      </c>
      <c r="CB100" s="119" t="s">
        <v>206</v>
      </c>
      <c r="CC100" s="119" t="s">
        <v>206</v>
      </c>
      <c r="CD100" s="119" t="s">
        <v>206</v>
      </c>
      <c r="CE100" s="119" t="s">
        <v>206</v>
      </c>
      <c r="CF100" s="119" t="s">
        <v>206</v>
      </c>
      <c r="CG100" s="119" t="s">
        <v>206</v>
      </c>
      <c r="CH100" s="119" t="s">
        <v>206</v>
      </c>
      <c r="CI100" s="119" t="s">
        <v>206</v>
      </c>
      <c r="CJ100" s="119" t="s">
        <v>206</v>
      </c>
      <c r="CK100" s="119" t="s">
        <v>206</v>
      </c>
      <c r="CL100" s="119" t="s">
        <v>206</v>
      </c>
      <c r="CM100" s="119" t="s">
        <v>206</v>
      </c>
      <c r="CN100" s="119" t="s">
        <v>206</v>
      </c>
      <c r="CO100" s="119" t="s">
        <v>206</v>
      </c>
      <c r="CP100" s="119" t="s">
        <v>206</v>
      </c>
      <c r="CQ100" s="119" t="s">
        <v>206</v>
      </c>
      <c r="CR100" s="119" t="s">
        <v>206</v>
      </c>
      <c r="CS100" s="119" t="s">
        <v>206</v>
      </c>
      <c r="CT100" s="119" t="s">
        <v>206</v>
      </c>
      <c r="CU100" s="119"/>
      <c r="CV100" s="119"/>
      <c r="CW100" s="119"/>
      <c r="CX100" s="119"/>
      <c r="CY100" s="119"/>
      <c r="CZ100" s="119"/>
      <c r="DA100" s="119"/>
      <c r="DB100" s="119"/>
      <c r="DC100" s="119"/>
      <c r="DD100" s="119"/>
      <c r="DE100" s="119"/>
      <c r="DF100" s="119"/>
      <c r="DG100" s="119"/>
      <c r="DH100" s="119"/>
      <c r="DI100" s="119"/>
      <c r="DJ100" s="119"/>
      <c r="DK100" s="119"/>
      <c r="DL100" s="119"/>
    </row>
    <row r="101" spans="2:98" ht="12.75">
      <c r="B101" s="119" t="s">
        <v>5</v>
      </c>
      <c r="C101" s="119" t="s">
        <v>206</v>
      </c>
      <c r="D101" s="119" t="s">
        <v>206</v>
      </c>
      <c r="E101" s="119" t="s">
        <v>206</v>
      </c>
      <c r="F101" s="119" t="s">
        <v>206</v>
      </c>
      <c r="G101" s="119" t="s">
        <v>206</v>
      </c>
      <c r="H101" s="119" t="s">
        <v>206</v>
      </c>
      <c r="I101" s="119" t="s">
        <v>206</v>
      </c>
      <c r="J101" s="119" t="s">
        <v>206</v>
      </c>
      <c r="K101" s="119" t="s">
        <v>206</v>
      </c>
      <c r="L101" s="119" t="s">
        <v>206</v>
      </c>
      <c r="M101" s="119" t="s">
        <v>206</v>
      </c>
      <c r="N101" s="119" t="s">
        <v>206</v>
      </c>
      <c r="O101" s="119" t="s">
        <v>206</v>
      </c>
      <c r="P101" s="119" t="s">
        <v>206</v>
      </c>
      <c r="Q101" s="119" t="s">
        <v>206</v>
      </c>
      <c r="R101" s="119" t="s">
        <v>206</v>
      </c>
      <c r="S101" s="119" t="s">
        <v>206</v>
      </c>
      <c r="T101" s="119" t="s">
        <v>206</v>
      </c>
      <c r="U101" s="119" t="s">
        <v>206</v>
      </c>
      <c r="V101" s="119" t="s">
        <v>206</v>
      </c>
      <c r="W101" s="119" t="s">
        <v>206</v>
      </c>
      <c r="X101" s="119" t="s">
        <v>206</v>
      </c>
      <c r="Y101" s="119" t="s">
        <v>206</v>
      </c>
      <c r="Z101" s="119" t="s">
        <v>206</v>
      </c>
      <c r="AA101" s="119" t="s">
        <v>206</v>
      </c>
      <c r="AB101" s="119" t="s">
        <v>206</v>
      </c>
      <c r="AC101" s="119" t="s">
        <v>206</v>
      </c>
      <c r="AD101" s="119" t="s">
        <v>206</v>
      </c>
      <c r="AE101" s="119" t="s">
        <v>206</v>
      </c>
      <c r="AF101" s="119" t="s">
        <v>206</v>
      </c>
      <c r="AG101" s="119" t="s">
        <v>206</v>
      </c>
      <c r="AH101" s="119" t="s">
        <v>206</v>
      </c>
      <c r="AI101" s="119" t="s">
        <v>206</v>
      </c>
      <c r="AJ101" s="119" t="s">
        <v>206</v>
      </c>
      <c r="AK101" s="119" t="s">
        <v>206</v>
      </c>
      <c r="AL101" s="119" t="s">
        <v>206</v>
      </c>
      <c r="AM101" s="119" t="s">
        <v>206</v>
      </c>
      <c r="AN101" s="119" t="s">
        <v>206</v>
      </c>
      <c r="AO101" s="119" t="s">
        <v>206</v>
      </c>
      <c r="AP101" s="119" t="s">
        <v>206</v>
      </c>
      <c r="AQ101" s="119" t="s">
        <v>206</v>
      </c>
      <c r="AR101" s="119" t="s">
        <v>206</v>
      </c>
      <c r="AS101" s="119" t="s">
        <v>206</v>
      </c>
      <c r="AT101" s="119" t="s">
        <v>206</v>
      </c>
      <c r="AU101" s="119" t="s">
        <v>206</v>
      </c>
      <c r="AV101" s="119" t="s">
        <v>206</v>
      </c>
      <c r="AW101" s="119" t="s">
        <v>206</v>
      </c>
      <c r="AX101" s="119" t="s">
        <v>206</v>
      </c>
      <c r="AY101" s="119" t="s">
        <v>206</v>
      </c>
      <c r="AZ101" s="119" t="s">
        <v>206</v>
      </c>
      <c r="BA101" s="119" t="s">
        <v>206</v>
      </c>
      <c r="BB101" s="119" t="s">
        <v>206</v>
      </c>
      <c r="BC101" s="119" t="s">
        <v>206</v>
      </c>
      <c r="BD101" s="119" t="s">
        <v>206</v>
      </c>
      <c r="BE101" s="119" t="s">
        <v>206</v>
      </c>
      <c r="BF101" s="119" t="s">
        <v>206</v>
      </c>
      <c r="BG101" s="119" t="s">
        <v>206</v>
      </c>
      <c r="BH101" s="119" t="s">
        <v>206</v>
      </c>
      <c r="BI101" s="119" t="s">
        <v>206</v>
      </c>
      <c r="BJ101" s="119" t="s">
        <v>206</v>
      </c>
      <c r="BK101" s="119" t="s">
        <v>206</v>
      </c>
      <c r="BL101" s="119" t="s">
        <v>206</v>
      </c>
      <c r="BM101" s="119" t="s">
        <v>206</v>
      </c>
      <c r="BN101" s="119" t="s">
        <v>206</v>
      </c>
      <c r="BO101" s="119" t="s">
        <v>206</v>
      </c>
      <c r="BP101" s="119" t="s">
        <v>206</v>
      </c>
      <c r="BQ101" s="119" t="s">
        <v>206</v>
      </c>
      <c r="BR101" s="119" t="s">
        <v>206</v>
      </c>
      <c r="BS101" s="119" t="s">
        <v>206</v>
      </c>
      <c r="BT101" s="119" t="s">
        <v>206</v>
      </c>
      <c r="BU101" s="119" t="s">
        <v>206</v>
      </c>
      <c r="BV101" s="119" t="s">
        <v>206</v>
      </c>
      <c r="BW101" s="119" t="s">
        <v>206</v>
      </c>
      <c r="BX101" s="119" t="s">
        <v>206</v>
      </c>
      <c r="BY101" s="119" t="s">
        <v>206</v>
      </c>
      <c r="BZ101" s="119" t="s">
        <v>206</v>
      </c>
      <c r="CA101" s="119" t="s">
        <v>206</v>
      </c>
      <c r="CB101" s="119" t="s">
        <v>206</v>
      </c>
      <c r="CC101" s="119" t="s">
        <v>206</v>
      </c>
      <c r="CD101" s="119" t="s">
        <v>206</v>
      </c>
      <c r="CE101" s="119" t="s">
        <v>206</v>
      </c>
      <c r="CF101" s="119" t="s">
        <v>206</v>
      </c>
      <c r="CG101" s="119" t="s">
        <v>206</v>
      </c>
      <c r="CH101" s="119" t="s">
        <v>206</v>
      </c>
      <c r="CI101" s="119" t="s">
        <v>206</v>
      </c>
      <c r="CJ101" s="119" t="s">
        <v>206</v>
      </c>
      <c r="CK101" s="119" t="s">
        <v>206</v>
      </c>
      <c r="CL101" s="119" t="s">
        <v>206</v>
      </c>
      <c r="CM101" s="119" t="s">
        <v>206</v>
      </c>
      <c r="CN101" s="119" t="s">
        <v>206</v>
      </c>
      <c r="CO101" s="119" t="s">
        <v>206</v>
      </c>
      <c r="CP101" s="119" t="s">
        <v>206</v>
      </c>
      <c r="CQ101" s="119" t="s">
        <v>206</v>
      </c>
      <c r="CR101" s="119" t="s">
        <v>206</v>
      </c>
      <c r="CS101" s="119" t="s">
        <v>206</v>
      </c>
      <c r="CT101" s="119" t="s">
        <v>206</v>
      </c>
    </row>
  </sheetData>
  <sheetProtection/>
  <conditionalFormatting sqref="A98:B100 DM98:IV100">
    <cfRule type="cellIs" priority="1" dxfId="19" operator="equal" stopIfTrue="1">
      <formula>"x"</formula>
    </cfRule>
  </conditionalFormatting>
  <conditionalFormatting sqref="C98:CB98 C99:DL100">
    <cfRule type="cellIs" priority="2" dxfId="2" operator="equal" stopIfTrue="1">
      <formula>TRUE</formula>
    </cfRule>
    <cfRule type="cellIs" priority="3" dxfId="1" operator="equal" stopIfTrue="1">
      <formula>FALSE</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O87"/>
  <sheetViews>
    <sheetView zoomScalePageLayoutView="0" workbookViewId="0" topLeftCell="A1">
      <pane xSplit="2" ySplit="9" topLeftCell="CE64" activePane="bottomRight" state="frozen"/>
      <selection pane="topLeft" activeCell="B101" sqref="B101:CT101"/>
      <selection pane="topRight" activeCell="B101" sqref="B101:CT101"/>
      <selection pane="bottomLeft" activeCell="B101" sqref="B101:CT101"/>
      <selection pane="bottomRight" activeCell="B101" sqref="B101:CT101"/>
    </sheetView>
  </sheetViews>
  <sheetFormatPr defaultColWidth="9.140625" defaultRowHeight="12.75"/>
  <cols>
    <col min="1" max="1" width="9.140625" style="119" customWidth="1"/>
    <col min="2" max="2" width="14.421875" style="119" customWidth="1"/>
    <col min="3" max="72" width="9.140625" style="119" customWidth="1"/>
    <col min="73" max="73" width="9.140625" style="124" customWidth="1"/>
    <col min="74" max="16384" width="9.140625" style="119" customWidth="1"/>
  </cols>
  <sheetData>
    <row r="1" spans="1:73" ht="15.75">
      <c r="A1" s="118" t="s">
        <v>142</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BU1" s="119"/>
    </row>
    <row r="2" spans="2:119" ht="12.75">
      <c r="B2" s="123">
        <v>1</v>
      </c>
      <c r="C2" s="123">
        <v>2</v>
      </c>
      <c r="D2" s="123">
        <v>3</v>
      </c>
      <c r="E2" s="123">
        <v>4</v>
      </c>
      <c r="F2" s="123">
        <v>5</v>
      </c>
      <c r="G2" s="123">
        <v>6</v>
      </c>
      <c r="H2" s="123">
        <v>7</v>
      </c>
      <c r="I2" s="123">
        <v>8</v>
      </c>
      <c r="J2" s="123">
        <v>9</v>
      </c>
      <c r="K2" s="123">
        <v>10</v>
      </c>
      <c r="L2" s="123">
        <v>11</v>
      </c>
      <c r="M2" s="123">
        <v>12</v>
      </c>
      <c r="N2" s="123">
        <v>13</v>
      </c>
      <c r="O2" s="123">
        <v>14</v>
      </c>
      <c r="P2" s="123">
        <v>15</v>
      </c>
      <c r="Q2" s="123">
        <v>16</v>
      </c>
      <c r="R2" s="123">
        <v>17</v>
      </c>
      <c r="S2" s="123">
        <v>18</v>
      </c>
      <c r="T2" s="123">
        <v>19</v>
      </c>
      <c r="U2" s="123">
        <v>20</v>
      </c>
      <c r="V2" s="123">
        <v>21</v>
      </c>
      <c r="W2" s="123">
        <v>22</v>
      </c>
      <c r="X2" s="123">
        <v>23</v>
      </c>
      <c r="Y2" s="123">
        <v>24</v>
      </c>
      <c r="Z2" s="123">
        <v>25</v>
      </c>
      <c r="AA2" s="123">
        <v>26</v>
      </c>
      <c r="AB2" s="123">
        <v>27</v>
      </c>
      <c r="AC2" s="123">
        <v>28</v>
      </c>
      <c r="AD2" s="123">
        <v>29</v>
      </c>
      <c r="AE2" s="123">
        <v>30</v>
      </c>
      <c r="AF2" s="123">
        <v>31</v>
      </c>
      <c r="AG2" s="123">
        <v>32</v>
      </c>
      <c r="AH2" s="123">
        <v>33</v>
      </c>
      <c r="AI2" s="123">
        <v>34</v>
      </c>
      <c r="AJ2" s="123">
        <v>35</v>
      </c>
      <c r="AK2" s="123">
        <v>36</v>
      </c>
      <c r="AL2" s="123">
        <v>37</v>
      </c>
      <c r="AM2" s="123">
        <v>38</v>
      </c>
      <c r="AN2" s="123">
        <v>39</v>
      </c>
      <c r="AO2" s="123">
        <v>40</v>
      </c>
      <c r="AP2" s="123">
        <v>41</v>
      </c>
      <c r="AQ2" s="123">
        <v>42</v>
      </c>
      <c r="AR2" s="123">
        <v>43</v>
      </c>
      <c r="AS2" s="123">
        <v>44</v>
      </c>
      <c r="AT2" s="123">
        <v>45</v>
      </c>
      <c r="AU2" s="123">
        <v>46</v>
      </c>
      <c r="AV2" s="123">
        <v>47</v>
      </c>
      <c r="AW2" s="123">
        <v>48</v>
      </c>
      <c r="AX2" s="123">
        <v>49</v>
      </c>
      <c r="AY2" s="123">
        <v>50</v>
      </c>
      <c r="AZ2" s="123">
        <v>51</v>
      </c>
      <c r="BA2" s="123">
        <v>52</v>
      </c>
      <c r="BB2" s="123">
        <v>53</v>
      </c>
      <c r="BC2" s="123">
        <v>54</v>
      </c>
      <c r="BD2" s="123">
        <v>55</v>
      </c>
      <c r="BE2" s="123">
        <v>56</v>
      </c>
      <c r="BF2" s="123">
        <v>57</v>
      </c>
      <c r="BG2" s="123">
        <v>58</v>
      </c>
      <c r="BH2" s="123">
        <v>59</v>
      </c>
      <c r="BI2" s="123">
        <v>60</v>
      </c>
      <c r="BJ2" s="123">
        <v>61</v>
      </c>
      <c r="BK2" s="123">
        <v>62</v>
      </c>
      <c r="BL2" s="123">
        <v>63</v>
      </c>
      <c r="BM2" s="123">
        <v>64</v>
      </c>
      <c r="BN2" s="123">
        <v>65</v>
      </c>
      <c r="BO2" s="123">
        <v>66</v>
      </c>
      <c r="BP2" s="123">
        <v>67</v>
      </c>
      <c r="BQ2" s="123">
        <v>68</v>
      </c>
      <c r="BR2" s="123">
        <v>69</v>
      </c>
      <c r="BS2" s="123">
        <v>70</v>
      </c>
      <c r="BT2" s="123">
        <v>71</v>
      </c>
      <c r="BU2" s="123">
        <v>72</v>
      </c>
      <c r="BV2" s="123">
        <v>73</v>
      </c>
      <c r="BW2" s="123">
        <v>74</v>
      </c>
      <c r="BX2" s="123">
        <v>75</v>
      </c>
      <c r="BY2" s="123">
        <v>76</v>
      </c>
      <c r="BZ2" s="123">
        <v>77</v>
      </c>
      <c r="CA2" s="123">
        <v>78</v>
      </c>
      <c r="CB2" s="123">
        <v>79</v>
      </c>
      <c r="CC2" s="123">
        <v>80</v>
      </c>
      <c r="CD2" s="123">
        <v>81</v>
      </c>
      <c r="CE2" s="123">
        <v>82</v>
      </c>
      <c r="CF2" s="123">
        <v>83</v>
      </c>
      <c r="CG2" s="123">
        <v>84</v>
      </c>
      <c r="CH2" s="123">
        <v>85</v>
      </c>
      <c r="CI2" s="123">
        <v>86</v>
      </c>
      <c r="CJ2" s="123">
        <v>87</v>
      </c>
      <c r="CK2" s="123">
        <v>88</v>
      </c>
      <c r="CL2" s="123">
        <v>89</v>
      </c>
      <c r="CM2" s="123">
        <v>90</v>
      </c>
      <c r="CN2" s="123">
        <v>91</v>
      </c>
      <c r="CO2" s="123">
        <v>92</v>
      </c>
      <c r="CP2" s="123">
        <v>93</v>
      </c>
      <c r="CQ2" s="123">
        <v>94</v>
      </c>
      <c r="CR2" s="123">
        <v>95</v>
      </c>
      <c r="CS2" s="123">
        <v>96</v>
      </c>
      <c r="CT2" s="123">
        <v>97</v>
      </c>
      <c r="CU2" s="123"/>
      <c r="CV2" s="123"/>
      <c r="CW2" s="123"/>
      <c r="CX2" s="123"/>
      <c r="CY2" s="123"/>
      <c r="CZ2" s="123"/>
      <c r="DA2" s="123"/>
      <c r="DB2" s="123"/>
      <c r="DC2" s="123"/>
      <c r="DD2" s="123"/>
      <c r="DE2" s="123"/>
      <c r="DF2" s="123"/>
      <c r="DG2" s="123"/>
      <c r="DH2" s="123"/>
      <c r="DI2" s="123"/>
      <c r="DJ2" s="123"/>
      <c r="DK2" s="123"/>
      <c r="DL2" s="123"/>
      <c r="DM2" s="123"/>
      <c r="DN2" s="123"/>
      <c r="DO2" s="123"/>
    </row>
    <row r="3" spans="34:73" ht="12.75">
      <c r="AH3" s="119" t="s">
        <v>143</v>
      </c>
      <c r="BU3" s="124" t="s">
        <v>143</v>
      </c>
    </row>
    <row r="4" spans="8:73" ht="12.75">
      <c r="H4" s="119" t="s">
        <v>58</v>
      </c>
      <c r="U4" s="119" t="s">
        <v>145</v>
      </c>
      <c r="AH4" s="119" t="s">
        <v>146</v>
      </c>
      <c r="AU4" s="119" t="s">
        <v>58</v>
      </c>
      <c r="BH4" s="119" t="s">
        <v>145</v>
      </c>
      <c r="BU4" s="124" t="s">
        <v>146</v>
      </c>
    </row>
    <row r="5" spans="8:79" ht="12.75">
      <c r="H5" s="119" t="s">
        <v>147</v>
      </c>
      <c r="N5" s="119" t="s">
        <v>148</v>
      </c>
      <c r="U5" s="119" t="s">
        <v>147</v>
      </c>
      <c r="AA5" s="119" t="s">
        <v>148</v>
      </c>
      <c r="AH5" s="119" t="s">
        <v>147</v>
      </c>
      <c r="AN5" s="119" t="s">
        <v>148</v>
      </c>
      <c r="AU5" s="119" t="s">
        <v>149</v>
      </c>
      <c r="BA5" s="119" t="s">
        <v>150</v>
      </c>
      <c r="BH5" s="119" t="s">
        <v>149</v>
      </c>
      <c r="BN5" s="119" t="s">
        <v>150</v>
      </c>
      <c r="BU5" s="124" t="s">
        <v>149</v>
      </c>
      <c r="CA5" s="119" t="s">
        <v>150</v>
      </c>
    </row>
    <row r="6" spans="3:84" ht="12.75">
      <c r="C6" s="119" t="s">
        <v>58</v>
      </c>
      <c r="D6" s="119" t="s">
        <v>71</v>
      </c>
      <c r="E6" s="119" t="s">
        <v>116</v>
      </c>
      <c r="F6" s="119" t="s">
        <v>72</v>
      </c>
      <c r="G6" s="119" t="s">
        <v>117</v>
      </c>
      <c r="H6" s="119" t="s">
        <v>152</v>
      </c>
      <c r="I6" s="119" t="s">
        <v>153</v>
      </c>
      <c r="J6" s="119" t="s">
        <v>154</v>
      </c>
      <c r="K6" s="119" t="s">
        <v>155</v>
      </c>
      <c r="M6" s="119" t="s">
        <v>156</v>
      </c>
      <c r="N6" s="119">
        <v>0</v>
      </c>
      <c r="O6" s="119">
        <v>1</v>
      </c>
      <c r="P6" s="119" t="s">
        <v>58</v>
      </c>
      <c r="Q6" s="119" t="s">
        <v>71</v>
      </c>
      <c r="R6" s="119" t="s">
        <v>116</v>
      </c>
      <c r="S6" s="119" t="s">
        <v>72</v>
      </c>
      <c r="T6" s="119" t="s">
        <v>117</v>
      </c>
      <c r="U6" s="119" t="s">
        <v>152</v>
      </c>
      <c r="V6" s="119" t="s">
        <v>153</v>
      </c>
      <c r="W6" s="119" t="s">
        <v>154</v>
      </c>
      <c r="X6" s="119" t="s">
        <v>155</v>
      </c>
      <c r="Z6" s="119" t="s">
        <v>156</v>
      </c>
      <c r="AA6" s="119">
        <v>0</v>
      </c>
      <c r="AB6" s="119">
        <v>1</v>
      </c>
      <c r="AC6" s="119" t="s">
        <v>58</v>
      </c>
      <c r="AD6" s="119" t="s">
        <v>71</v>
      </c>
      <c r="AE6" s="119" t="s">
        <v>116</v>
      </c>
      <c r="AF6" s="119" t="s">
        <v>72</v>
      </c>
      <c r="AG6" s="119" t="s">
        <v>117</v>
      </c>
      <c r="AH6" s="119" t="s">
        <v>152</v>
      </c>
      <c r="AI6" s="119" t="s">
        <v>153</v>
      </c>
      <c r="AJ6" s="119" t="s">
        <v>154</v>
      </c>
      <c r="AK6" s="119" t="s">
        <v>155</v>
      </c>
      <c r="AM6" s="119" t="s">
        <v>156</v>
      </c>
      <c r="AN6" s="119">
        <v>0</v>
      </c>
      <c r="AO6" s="119">
        <v>1</v>
      </c>
      <c r="AP6" s="119" t="s">
        <v>58</v>
      </c>
      <c r="AQ6" s="119" t="s">
        <v>71</v>
      </c>
      <c r="AR6" s="119" t="s">
        <v>116</v>
      </c>
      <c r="AS6" s="119" t="s">
        <v>72</v>
      </c>
      <c r="AT6" s="119" t="s">
        <v>117</v>
      </c>
      <c r="AU6" s="119" t="s">
        <v>152</v>
      </c>
      <c r="AV6" s="119" t="s">
        <v>153</v>
      </c>
      <c r="AW6" s="119" t="s">
        <v>154</v>
      </c>
      <c r="AX6" s="119" t="s">
        <v>155</v>
      </c>
      <c r="AZ6" s="119" t="s">
        <v>156</v>
      </c>
      <c r="BA6" s="119">
        <v>0</v>
      </c>
      <c r="BB6" s="119">
        <v>1</v>
      </c>
      <c r="BC6" s="119" t="s">
        <v>58</v>
      </c>
      <c r="BD6" s="119" t="s">
        <v>71</v>
      </c>
      <c r="BE6" s="119" t="s">
        <v>116</v>
      </c>
      <c r="BF6" s="119" t="s">
        <v>72</v>
      </c>
      <c r="BG6" s="119" t="s">
        <v>117</v>
      </c>
      <c r="BH6" s="119" t="s">
        <v>152</v>
      </c>
      <c r="BI6" s="119" t="s">
        <v>153</v>
      </c>
      <c r="BJ6" s="119" t="s">
        <v>154</v>
      </c>
      <c r="BK6" s="119" t="s">
        <v>155</v>
      </c>
      <c r="BM6" s="119" t="s">
        <v>156</v>
      </c>
      <c r="BN6" s="119">
        <v>0</v>
      </c>
      <c r="BO6" s="119">
        <v>1</v>
      </c>
      <c r="BP6" s="119" t="s">
        <v>58</v>
      </c>
      <c r="BQ6" s="119" t="s">
        <v>71</v>
      </c>
      <c r="BR6" s="119" t="s">
        <v>116</v>
      </c>
      <c r="BS6" s="119" t="s">
        <v>72</v>
      </c>
      <c r="BT6" s="119" t="s">
        <v>117</v>
      </c>
      <c r="BU6" s="124" t="s">
        <v>152</v>
      </c>
      <c r="BV6" s="119" t="s">
        <v>153</v>
      </c>
      <c r="BW6" s="119" t="s">
        <v>154</v>
      </c>
      <c r="BX6" s="119" t="s">
        <v>155</v>
      </c>
      <c r="BZ6" s="119" t="s">
        <v>156</v>
      </c>
      <c r="CA6" s="119">
        <v>0</v>
      </c>
      <c r="CB6" s="119">
        <v>1</v>
      </c>
      <c r="CE6" s="119" t="s">
        <v>58</v>
      </c>
      <c r="CF6" s="119" t="s">
        <v>145</v>
      </c>
    </row>
    <row r="7" spans="3:83" ht="12.75">
      <c r="C7" s="119" t="s">
        <v>157</v>
      </c>
      <c r="D7" s="119" t="s">
        <v>157</v>
      </c>
      <c r="E7" s="119" t="s">
        <v>157</v>
      </c>
      <c r="F7" s="119" t="s">
        <v>157</v>
      </c>
      <c r="G7" s="119" t="s">
        <v>157</v>
      </c>
      <c r="H7" s="119" t="s">
        <v>157</v>
      </c>
      <c r="I7" s="119" t="s">
        <v>157</v>
      </c>
      <c r="J7" s="119" t="s">
        <v>157</v>
      </c>
      <c r="K7" s="119" t="s">
        <v>157</v>
      </c>
      <c r="M7" s="119" t="s">
        <v>157</v>
      </c>
      <c r="N7" s="119" t="s">
        <v>157</v>
      </c>
      <c r="O7" s="119" t="s">
        <v>157</v>
      </c>
      <c r="P7" s="119" t="s">
        <v>157</v>
      </c>
      <c r="Q7" s="119" t="s">
        <v>157</v>
      </c>
      <c r="R7" s="119" t="s">
        <v>157</v>
      </c>
      <c r="S7" s="119" t="s">
        <v>157</v>
      </c>
      <c r="T7" s="119" t="s">
        <v>157</v>
      </c>
      <c r="U7" s="119" t="s">
        <v>157</v>
      </c>
      <c r="V7" s="119" t="s">
        <v>157</v>
      </c>
      <c r="W7" s="119" t="s">
        <v>157</v>
      </c>
      <c r="X7" s="119" t="s">
        <v>157</v>
      </c>
      <c r="Z7" s="119" t="s">
        <v>157</v>
      </c>
      <c r="AA7" s="119" t="s">
        <v>157</v>
      </c>
      <c r="AB7" s="119" t="s">
        <v>157</v>
      </c>
      <c r="AC7" s="119" t="s">
        <v>157</v>
      </c>
      <c r="AD7" s="119" t="s">
        <v>157</v>
      </c>
      <c r="AE7" s="119" t="s">
        <v>157</v>
      </c>
      <c r="AF7" s="119" t="s">
        <v>157</v>
      </c>
      <c r="AG7" s="119" t="s">
        <v>157</v>
      </c>
      <c r="AH7" s="119" t="s">
        <v>157</v>
      </c>
      <c r="AI7" s="119" t="s">
        <v>157</v>
      </c>
      <c r="AJ7" s="119" t="s">
        <v>157</v>
      </c>
      <c r="AK7" s="119" t="s">
        <v>157</v>
      </c>
      <c r="AM7" s="119" t="s">
        <v>157</v>
      </c>
      <c r="AN7" s="119" t="s">
        <v>157</v>
      </c>
      <c r="AO7" s="119" t="s">
        <v>157</v>
      </c>
      <c r="AP7" s="119" t="s">
        <v>157</v>
      </c>
      <c r="AQ7" s="119" t="s">
        <v>157</v>
      </c>
      <c r="AR7" s="119" t="s">
        <v>157</v>
      </c>
      <c r="AS7" s="119" t="s">
        <v>157</v>
      </c>
      <c r="AT7" s="119" t="s">
        <v>157</v>
      </c>
      <c r="AU7" s="119" t="s">
        <v>157</v>
      </c>
      <c r="AV7" s="119" t="s">
        <v>157</v>
      </c>
      <c r="AW7" s="119" t="s">
        <v>157</v>
      </c>
      <c r="AX7" s="119" t="s">
        <v>157</v>
      </c>
      <c r="AZ7" s="119" t="s">
        <v>157</v>
      </c>
      <c r="BA7" s="119" t="s">
        <v>157</v>
      </c>
      <c r="BB7" s="119" t="s">
        <v>157</v>
      </c>
      <c r="BC7" s="119" t="s">
        <v>157</v>
      </c>
      <c r="BD7" s="119" t="s">
        <v>157</v>
      </c>
      <c r="BE7" s="119" t="s">
        <v>157</v>
      </c>
      <c r="BF7" s="119" t="s">
        <v>157</v>
      </c>
      <c r="BG7" s="119" t="s">
        <v>157</v>
      </c>
      <c r="BH7" s="119" t="s">
        <v>157</v>
      </c>
      <c r="BI7" s="119" t="s">
        <v>157</v>
      </c>
      <c r="BJ7" s="119" t="s">
        <v>157</v>
      </c>
      <c r="BK7" s="119" t="s">
        <v>157</v>
      </c>
      <c r="BM7" s="119" t="s">
        <v>157</v>
      </c>
      <c r="BN7" s="119" t="s">
        <v>157</v>
      </c>
      <c r="BO7" s="119" t="s">
        <v>157</v>
      </c>
      <c r="BP7" s="119" t="s">
        <v>157</v>
      </c>
      <c r="BQ7" s="119" t="s">
        <v>157</v>
      </c>
      <c r="BR7" s="119" t="s">
        <v>157</v>
      </c>
      <c r="BS7" s="119" t="s">
        <v>157</v>
      </c>
      <c r="BT7" s="119" t="s">
        <v>157</v>
      </c>
      <c r="BU7" s="124" t="s">
        <v>157</v>
      </c>
      <c r="BV7" s="119" t="s">
        <v>157</v>
      </c>
      <c r="BW7" s="119" t="s">
        <v>157</v>
      </c>
      <c r="BX7" s="119" t="s">
        <v>157</v>
      </c>
      <c r="BZ7" s="119" t="s">
        <v>157</v>
      </c>
      <c r="CA7" s="119" t="s">
        <v>157</v>
      </c>
      <c r="CB7" s="119" t="s">
        <v>157</v>
      </c>
      <c r="CE7" s="119" t="s">
        <v>151</v>
      </c>
    </row>
    <row r="8" spans="3:89" ht="12.75">
      <c r="C8" s="119">
        <v>0</v>
      </c>
      <c r="D8" s="119" t="s">
        <v>58</v>
      </c>
      <c r="E8" s="119" t="s">
        <v>58</v>
      </c>
      <c r="F8" s="119">
        <v>0</v>
      </c>
      <c r="G8" s="119" t="s">
        <v>58</v>
      </c>
      <c r="H8" s="119">
        <v>1</v>
      </c>
      <c r="I8" s="119" t="s">
        <v>58</v>
      </c>
      <c r="J8" s="119">
        <v>0</v>
      </c>
      <c r="K8" s="119">
        <v>1</v>
      </c>
      <c r="M8" s="119">
        <v>0</v>
      </c>
      <c r="N8" s="119" t="s">
        <v>58</v>
      </c>
      <c r="O8" s="119">
        <v>0</v>
      </c>
      <c r="P8" s="119">
        <v>0</v>
      </c>
      <c r="Q8" s="119" t="s">
        <v>58</v>
      </c>
      <c r="R8" s="119" t="s">
        <v>58</v>
      </c>
      <c r="S8" s="119">
        <v>0</v>
      </c>
      <c r="T8" s="119" t="s">
        <v>58</v>
      </c>
      <c r="U8" s="119" t="s">
        <v>58</v>
      </c>
      <c r="V8" s="119">
        <v>0</v>
      </c>
      <c r="W8" s="119" t="s">
        <v>58</v>
      </c>
      <c r="X8" s="119">
        <v>0</v>
      </c>
      <c r="Z8" s="119">
        <v>0</v>
      </c>
      <c r="AA8" s="119">
        <v>1</v>
      </c>
      <c r="AB8" s="119" t="s">
        <v>58</v>
      </c>
      <c r="AC8" s="119" t="s">
        <v>58</v>
      </c>
      <c r="AD8" s="119">
        <v>0</v>
      </c>
      <c r="AE8" s="119">
        <v>0</v>
      </c>
      <c r="AF8" s="119" t="s">
        <v>58</v>
      </c>
      <c r="AG8" s="119">
        <v>0</v>
      </c>
      <c r="AH8" s="119" t="s">
        <v>58</v>
      </c>
      <c r="AI8" s="119">
        <v>0</v>
      </c>
      <c r="AJ8" s="119">
        <v>1</v>
      </c>
      <c r="AK8" s="119" t="s">
        <v>58</v>
      </c>
      <c r="AM8" s="119" t="s">
        <v>58</v>
      </c>
      <c r="AN8" s="119">
        <v>0</v>
      </c>
      <c r="AO8" s="119" t="s">
        <v>58</v>
      </c>
      <c r="AP8" s="119">
        <v>0</v>
      </c>
      <c r="AQ8" s="119" t="s">
        <v>58</v>
      </c>
      <c r="AR8" s="119" t="s">
        <v>58</v>
      </c>
      <c r="AS8" s="119">
        <v>0</v>
      </c>
      <c r="AT8" s="119" t="s">
        <v>58</v>
      </c>
      <c r="AU8" s="119" t="s">
        <v>58</v>
      </c>
      <c r="AV8" s="119">
        <v>0</v>
      </c>
      <c r="AW8" s="119" t="s">
        <v>58</v>
      </c>
      <c r="AX8" s="119">
        <v>0</v>
      </c>
      <c r="AZ8" s="119">
        <v>0</v>
      </c>
      <c r="BA8" s="119" t="s">
        <v>58</v>
      </c>
      <c r="BB8" s="119">
        <v>0</v>
      </c>
      <c r="BC8" s="119" t="s">
        <v>58</v>
      </c>
      <c r="BD8" s="119">
        <v>0</v>
      </c>
      <c r="BE8" s="119">
        <v>1</v>
      </c>
      <c r="BF8" s="119">
        <v>1</v>
      </c>
      <c r="BG8" s="119" t="s">
        <v>58</v>
      </c>
      <c r="BH8" s="119" t="s">
        <v>58</v>
      </c>
      <c r="BI8" s="119">
        <v>0</v>
      </c>
      <c r="BJ8" s="119">
        <v>1</v>
      </c>
      <c r="BK8" s="119" t="s">
        <v>58</v>
      </c>
      <c r="BM8" s="119">
        <v>0</v>
      </c>
      <c r="BN8" s="119">
        <v>0</v>
      </c>
      <c r="BO8" s="119" t="s">
        <v>58</v>
      </c>
      <c r="BP8" s="119" t="s">
        <v>58</v>
      </c>
      <c r="BQ8" s="119">
        <v>0</v>
      </c>
      <c r="BR8" s="119">
        <v>0</v>
      </c>
      <c r="BS8" s="119" t="s">
        <v>58</v>
      </c>
      <c r="BT8" s="119">
        <v>0</v>
      </c>
      <c r="BU8" s="124">
        <v>0</v>
      </c>
      <c r="BV8" s="119" t="s">
        <v>58</v>
      </c>
      <c r="BW8" s="119">
        <v>0</v>
      </c>
      <c r="BX8" s="119" t="s">
        <v>58</v>
      </c>
      <c r="BZ8" s="119" t="s">
        <v>58</v>
      </c>
      <c r="CA8" s="119">
        <v>0</v>
      </c>
      <c r="CB8" s="119" t="s">
        <v>58</v>
      </c>
      <c r="CC8" s="119" t="s">
        <v>58</v>
      </c>
      <c r="CE8" s="119">
        <v>1</v>
      </c>
      <c r="CF8" s="119" t="s">
        <v>58</v>
      </c>
      <c r="CH8" s="119">
        <v>1</v>
      </c>
      <c r="CI8" s="119" t="s">
        <v>58</v>
      </c>
      <c r="CK8" s="119">
        <v>1</v>
      </c>
    </row>
    <row r="9" spans="3:89" ht="12.75">
      <c r="C9" s="119" t="s">
        <v>157</v>
      </c>
      <c r="D9" s="119" t="s">
        <v>157</v>
      </c>
      <c r="E9" s="119" t="s">
        <v>157</v>
      </c>
      <c r="F9" s="119" t="s">
        <v>157</v>
      </c>
      <c r="G9" s="119" t="s">
        <v>157</v>
      </c>
      <c r="H9" s="119" t="s">
        <v>157</v>
      </c>
      <c r="I9" s="119" t="s">
        <v>157</v>
      </c>
      <c r="J9" s="119" t="s">
        <v>157</v>
      </c>
      <c r="K9" s="119" t="s">
        <v>157</v>
      </c>
      <c r="M9" s="119" t="s">
        <v>157</v>
      </c>
      <c r="N9" s="119" t="s">
        <v>157</v>
      </c>
      <c r="O9" s="119" t="s">
        <v>157</v>
      </c>
      <c r="P9" s="119" t="s">
        <v>157</v>
      </c>
      <c r="Q9" s="119" t="s">
        <v>157</v>
      </c>
      <c r="R9" s="119" t="s">
        <v>157</v>
      </c>
      <c r="S9" s="119" t="s">
        <v>157</v>
      </c>
      <c r="T9" s="119" t="s">
        <v>157</v>
      </c>
      <c r="U9" s="119" t="s">
        <v>157</v>
      </c>
      <c r="V9" s="119" t="s">
        <v>157</v>
      </c>
      <c r="W9" s="119" t="s">
        <v>157</v>
      </c>
      <c r="X9" s="119" t="s">
        <v>157</v>
      </c>
      <c r="Z9" s="119" t="s">
        <v>157</v>
      </c>
      <c r="AA9" s="119" t="s">
        <v>157</v>
      </c>
      <c r="AB9" s="119" t="s">
        <v>157</v>
      </c>
      <c r="AC9" s="119" t="s">
        <v>157</v>
      </c>
      <c r="AD9" s="119" t="s">
        <v>157</v>
      </c>
      <c r="AE9" s="119" t="s">
        <v>157</v>
      </c>
      <c r="AF9" s="119" t="s">
        <v>157</v>
      </c>
      <c r="AG9" s="119" t="s">
        <v>157</v>
      </c>
      <c r="AH9" s="119" t="s">
        <v>157</v>
      </c>
      <c r="AI9" s="119" t="s">
        <v>157</v>
      </c>
      <c r="AJ9" s="119" t="s">
        <v>157</v>
      </c>
      <c r="AK9" s="119" t="s">
        <v>157</v>
      </c>
      <c r="AM9" s="119" t="s">
        <v>157</v>
      </c>
      <c r="AN9" s="119" t="s">
        <v>157</v>
      </c>
      <c r="AO9" s="119" t="s">
        <v>157</v>
      </c>
      <c r="AP9" s="119" t="s">
        <v>157</v>
      </c>
      <c r="AQ9" s="119" t="s">
        <v>157</v>
      </c>
      <c r="AR9" s="119" t="s">
        <v>157</v>
      </c>
      <c r="AS9" s="119" t="s">
        <v>157</v>
      </c>
      <c r="AT9" s="119" t="s">
        <v>157</v>
      </c>
      <c r="AU9" s="119" t="s">
        <v>157</v>
      </c>
      <c r="AV9" s="119" t="s">
        <v>157</v>
      </c>
      <c r="AW9" s="119" t="s">
        <v>157</v>
      </c>
      <c r="AX9" s="119" t="s">
        <v>157</v>
      </c>
      <c r="AZ9" s="119" t="s">
        <v>157</v>
      </c>
      <c r="BA9" s="119" t="s">
        <v>157</v>
      </c>
      <c r="BB9" s="119" t="s">
        <v>157</v>
      </c>
      <c r="BC9" s="119" t="s">
        <v>157</v>
      </c>
      <c r="BD9" s="119" t="s">
        <v>157</v>
      </c>
      <c r="BE9" s="119" t="s">
        <v>157</v>
      </c>
      <c r="BF9" s="119" t="s">
        <v>157</v>
      </c>
      <c r="BG9" s="119" t="s">
        <v>157</v>
      </c>
      <c r="BH9" s="119" t="s">
        <v>157</v>
      </c>
      <c r="BI9" s="119" t="s">
        <v>157</v>
      </c>
      <c r="BJ9" s="119" t="s">
        <v>157</v>
      </c>
      <c r="BK9" s="119" t="s">
        <v>157</v>
      </c>
      <c r="BM9" s="119" t="s">
        <v>157</v>
      </c>
      <c r="BN9" s="119" t="s">
        <v>157</v>
      </c>
      <c r="BO9" s="119" t="s">
        <v>157</v>
      </c>
      <c r="BP9" s="119" t="s">
        <v>157</v>
      </c>
      <c r="BQ9" s="119" t="s">
        <v>157</v>
      </c>
      <c r="BR9" s="119" t="s">
        <v>157</v>
      </c>
      <c r="BS9" s="119" t="s">
        <v>157</v>
      </c>
      <c r="BT9" s="119" t="s">
        <v>157</v>
      </c>
      <c r="BU9" s="124" t="s">
        <v>157</v>
      </c>
      <c r="BV9" s="119" t="s">
        <v>157</v>
      </c>
      <c r="BW9" s="119" t="s">
        <v>157</v>
      </c>
      <c r="BX9" s="119" t="s">
        <v>157</v>
      </c>
      <c r="BZ9" s="119" t="s">
        <v>157</v>
      </c>
      <c r="CA9" s="119" t="s">
        <v>157</v>
      </c>
      <c r="CB9" s="119" t="s">
        <v>157</v>
      </c>
      <c r="CC9" s="119" t="s">
        <v>157</v>
      </c>
      <c r="CE9" s="119" t="s">
        <v>157</v>
      </c>
      <c r="CF9" s="119" t="s">
        <v>157</v>
      </c>
      <c r="CH9" s="119" t="s">
        <v>157</v>
      </c>
      <c r="CI9" s="119" t="s">
        <v>157</v>
      </c>
      <c r="CK9" s="119" t="s">
        <v>157</v>
      </c>
    </row>
    <row r="10" spans="1:119" ht="12.75">
      <c r="A10" s="119" t="s">
        <v>847</v>
      </c>
      <c r="B10" s="119" t="s">
        <v>17</v>
      </c>
      <c r="C10" s="119">
        <v>47085</v>
      </c>
      <c r="D10" s="119">
        <v>0.3</v>
      </c>
      <c r="E10" s="119">
        <v>0.2</v>
      </c>
      <c r="F10" s="119">
        <v>4.1</v>
      </c>
      <c r="G10" s="119">
        <v>0.8</v>
      </c>
      <c r="H10" s="119">
        <v>0.6</v>
      </c>
      <c r="I10" s="119">
        <v>16.5</v>
      </c>
      <c r="J10" s="119">
        <v>53.1</v>
      </c>
      <c r="K10" s="119">
        <v>24.5</v>
      </c>
      <c r="O10" s="119">
        <v>77.6</v>
      </c>
      <c r="P10" s="125">
        <v>24267</v>
      </c>
      <c r="Q10" s="125">
        <v>0.3</v>
      </c>
      <c r="R10" s="125">
        <v>0.2</v>
      </c>
      <c r="S10" s="125">
        <v>4.8</v>
      </c>
      <c r="T10" s="125">
        <v>1.1</v>
      </c>
      <c r="U10" s="125">
        <v>0.7</v>
      </c>
      <c r="V10" s="125">
        <v>19.3</v>
      </c>
      <c r="W10" s="125">
        <v>53.8</v>
      </c>
      <c r="X10" s="125">
        <v>19.8</v>
      </c>
      <c r="Y10" s="125"/>
      <c r="Z10" s="125"/>
      <c r="AA10" s="125"/>
      <c r="AB10" s="125">
        <v>73.6</v>
      </c>
      <c r="AC10" s="125">
        <v>22818</v>
      </c>
      <c r="AD10" s="125">
        <v>0.2</v>
      </c>
      <c r="AE10" s="125">
        <v>0.1</v>
      </c>
      <c r="AF10" s="125">
        <v>3.2</v>
      </c>
      <c r="AG10" s="125">
        <v>0.4</v>
      </c>
      <c r="AH10" s="125">
        <v>0.5</v>
      </c>
      <c r="AI10" s="125">
        <v>13.6</v>
      </c>
      <c r="AJ10" s="125">
        <v>52.4</v>
      </c>
      <c r="AK10" s="125">
        <v>29.5</v>
      </c>
      <c r="AL10" s="125"/>
      <c r="AM10" s="125"/>
      <c r="AN10" s="125"/>
      <c r="AO10" s="125">
        <v>81.9</v>
      </c>
      <c r="AP10" s="125">
        <v>47054</v>
      </c>
      <c r="AQ10" s="125">
        <v>0.2</v>
      </c>
      <c r="AR10" s="125">
        <v>0.2</v>
      </c>
      <c r="AS10" s="125">
        <v>3.6</v>
      </c>
      <c r="AT10" s="125">
        <v>1.6</v>
      </c>
      <c r="AU10" s="125">
        <v>0.8</v>
      </c>
      <c r="AV10" s="125">
        <v>16</v>
      </c>
      <c r="AW10" s="125">
        <v>43.1</v>
      </c>
      <c r="AX10" s="125">
        <v>34.5</v>
      </c>
      <c r="AY10" s="125"/>
      <c r="AZ10" s="125"/>
      <c r="BA10" s="125"/>
      <c r="BB10" s="125">
        <v>77.5</v>
      </c>
      <c r="BC10" s="125">
        <v>24248</v>
      </c>
      <c r="BD10" s="125">
        <v>0.2</v>
      </c>
      <c r="BE10" s="125">
        <v>0.2</v>
      </c>
      <c r="BF10" s="125">
        <v>4</v>
      </c>
      <c r="BG10" s="125">
        <v>1.5</v>
      </c>
      <c r="BH10" s="125">
        <v>0.7</v>
      </c>
      <c r="BI10" s="125">
        <v>14.8</v>
      </c>
      <c r="BJ10" s="125">
        <v>41</v>
      </c>
      <c r="BK10" s="125">
        <v>37.7</v>
      </c>
      <c r="BL10" s="125"/>
      <c r="BM10" s="125"/>
      <c r="BN10" s="125"/>
      <c r="BO10" s="125">
        <v>78.7</v>
      </c>
      <c r="BP10" s="125">
        <v>22806</v>
      </c>
      <c r="BQ10" s="125">
        <v>0.3</v>
      </c>
      <c r="BR10" s="125">
        <v>0.2</v>
      </c>
      <c r="BS10" s="125">
        <v>3.2</v>
      </c>
      <c r="BT10" s="125">
        <v>1.7</v>
      </c>
      <c r="BU10" s="126">
        <v>1</v>
      </c>
      <c r="BV10" s="125">
        <v>17.4</v>
      </c>
      <c r="BW10" s="125">
        <v>45.3</v>
      </c>
      <c r="BX10" s="125">
        <v>31</v>
      </c>
      <c r="BY10" s="125"/>
      <c r="BZ10" s="125"/>
      <c r="CA10" s="125"/>
      <c r="CB10" s="125">
        <v>76.3</v>
      </c>
      <c r="CC10" s="125">
        <v>47053</v>
      </c>
      <c r="CD10" s="125"/>
      <c r="CE10" s="125">
        <v>70.1</v>
      </c>
      <c r="CF10" s="125">
        <v>24247</v>
      </c>
      <c r="CG10" s="125"/>
      <c r="CH10" s="125">
        <v>68.5</v>
      </c>
      <c r="CI10" s="125">
        <v>22806</v>
      </c>
      <c r="CJ10" s="125"/>
      <c r="CK10" s="125">
        <v>71.8</v>
      </c>
      <c r="CL10" s="119" t="s">
        <v>206</v>
      </c>
      <c r="CM10" s="119" t="s">
        <v>206</v>
      </c>
      <c r="CN10" s="119" t="s">
        <v>206</v>
      </c>
      <c r="CO10" s="119" t="s">
        <v>206</v>
      </c>
      <c r="CP10" s="119" t="s">
        <v>206</v>
      </c>
      <c r="CQ10" s="119" t="s">
        <v>206</v>
      </c>
      <c r="CR10" s="119" t="s">
        <v>206</v>
      </c>
      <c r="CS10" s="119" t="s">
        <v>206</v>
      </c>
      <c r="CT10" s="119" t="s">
        <v>206</v>
      </c>
      <c r="CU10" s="125"/>
      <c r="CV10" s="125"/>
      <c r="CW10" s="125"/>
      <c r="CX10" s="125"/>
      <c r="CY10" s="125"/>
      <c r="CZ10" s="125"/>
      <c r="DA10" s="125"/>
      <c r="DB10" s="125"/>
      <c r="DC10" s="125"/>
      <c r="DD10" s="125"/>
      <c r="DE10" s="125"/>
      <c r="DF10" s="125"/>
      <c r="DG10" s="125"/>
      <c r="DH10" s="125"/>
      <c r="DI10" s="125"/>
      <c r="DJ10" s="125"/>
      <c r="DK10" s="125"/>
      <c r="DL10" s="125"/>
      <c r="DM10" s="125"/>
      <c r="DN10" s="125"/>
      <c r="DO10" s="125"/>
    </row>
    <row r="11" spans="2:119" ht="12.75">
      <c r="B11" s="119" t="s">
        <v>22</v>
      </c>
      <c r="C11" s="119">
        <v>26206</v>
      </c>
      <c r="D11" s="119">
        <v>0.3</v>
      </c>
      <c r="E11" s="119">
        <v>0.2</v>
      </c>
      <c r="F11" s="119">
        <v>4.8</v>
      </c>
      <c r="G11" s="119">
        <v>1.2</v>
      </c>
      <c r="H11" s="119">
        <v>0.7</v>
      </c>
      <c r="I11" s="119">
        <v>18.2</v>
      </c>
      <c r="J11" s="119">
        <v>53.7</v>
      </c>
      <c r="K11" s="119">
        <v>21</v>
      </c>
      <c r="O11" s="119">
        <v>74.7</v>
      </c>
      <c r="P11" s="125">
        <v>13145</v>
      </c>
      <c r="Q11" s="125">
        <v>0.3</v>
      </c>
      <c r="R11" s="125">
        <v>0.2</v>
      </c>
      <c r="S11" s="125">
        <v>6.4</v>
      </c>
      <c r="T11" s="125">
        <v>1.6</v>
      </c>
      <c r="U11" s="125">
        <v>1</v>
      </c>
      <c r="V11" s="125">
        <v>21.9</v>
      </c>
      <c r="W11" s="125">
        <v>53.4</v>
      </c>
      <c r="X11" s="125">
        <v>15.2</v>
      </c>
      <c r="Y11" s="125"/>
      <c r="Z11" s="125"/>
      <c r="AA11" s="125"/>
      <c r="AB11" s="125">
        <v>68.6</v>
      </c>
      <c r="AC11" s="125">
        <v>13061</v>
      </c>
      <c r="AD11" s="125">
        <v>0.2</v>
      </c>
      <c r="AE11" s="125">
        <v>0.2</v>
      </c>
      <c r="AF11" s="125">
        <v>3.2</v>
      </c>
      <c r="AG11" s="125">
        <v>0.8</v>
      </c>
      <c r="AH11" s="125">
        <v>0.5</v>
      </c>
      <c r="AI11" s="125">
        <v>14.4</v>
      </c>
      <c r="AJ11" s="125">
        <v>54</v>
      </c>
      <c r="AK11" s="125">
        <v>26.8</v>
      </c>
      <c r="AL11" s="125"/>
      <c r="AM11" s="125"/>
      <c r="AN11" s="125"/>
      <c r="AO11" s="125">
        <v>80.8</v>
      </c>
      <c r="AP11" s="125">
        <v>26187</v>
      </c>
      <c r="AQ11" s="125">
        <v>0.3</v>
      </c>
      <c r="AR11" s="125">
        <v>0.2</v>
      </c>
      <c r="AS11" s="125">
        <v>4.2</v>
      </c>
      <c r="AT11" s="125">
        <v>2.1</v>
      </c>
      <c r="AU11" s="125">
        <v>1.1</v>
      </c>
      <c r="AV11" s="125">
        <v>20.7</v>
      </c>
      <c r="AW11" s="125">
        <v>47.3</v>
      </c>
      <c r="AX11" s="125">
        <v>24</v>
      </c>
      <c r="AY11" s="125"/>
      <c r="AZ11" s="125"/>
      <c r="BA11" s="125"/>
      <c r="BB11" s="125">
        <v>71.3</v>
      </c>
      <c r="BC11" s="125">
        <v>13137</v>
      </c>
      <c r="BD11" s="125">
        <v>0.4</v>
      </c>
      <c r="BE11" s="125">
        <v>0.3</v>
      </c>
      <c r="BF11" s="125">
        <v>5.3</v>
      </c>
      <c r="BG11" s="125">
        <v>2.2</v>
      </c>
      <c r="BH11" s="125">
        <v>1.1</v>
      </c>
      <c r="BI11" s="125">
        <v>20</v>
      </c>
      <c r="BJ11" s="125">
        <v>45.6</v>
      </c>
      <c r="BK11" s="125">
        <v>25.2</v>
      </c>
      <c r="BL11" s="125"/>
      <c r="BM11" s="125"/>
      <c r="BN11" s="125"/>
      <c r="BO11" s="125">
        <v>70.8</v>
      </c>
      <c r="BP11" s="125">
        <v>13050</v>
      </c>
      <c r="BQ11" s="125">
        <v>0.2</v>
      </c>
      <c r="BR11" s="125">
        <v>0.2</v>
      </c>
      <c r="BS11" s="125">
        <v>3.1</v>
      </c>
      <c r="BT11" s="125">
        <v>1.9</v>
      </c>
      <c r="BU11" s="126">
        <v>1.1</v>
      </c>
      <c r="BV11" s="125">
        <v>21.4</v>
      </c>
      <c r="BW11" s="125">
        <v>49</v>
      </c>
      <c r="BX11" s="125">
        <v>22.9</v>
      </c>
      <c r="BY11" s="125"/>
      <c r="BZ11" s="125"/>
      <c r="CA11" s="125"/>
      <c r="CB11" s="125">
        <v>71.9</v>
      </c>
      <c r="CC11" s="125">
        <v>26187</v>
      </c>
      <c r="CD11" s="125"/>
      <c r="CE11" s="125">
        <v>64.3</v>
      </c>
      <c r="CF11" s="125">
        <v>13137</v>
      </c>
      <c r="CG11" s="125"/>
      <c r="CH11" s="125">
        <v>60.9</v>
      </c>
      <c r="CI11" s="125">
        <v>13050</v>
      </c>
      <c r="CJ11" s="125"/>
      <c r="CK11" s="125">
        <v>67.8</v>
      </c>
      <c r="CL11" s="119" t="s">
        <v>206</v>
      </c>
      <c r="CM11" s="119" t="s">
        <v>206</v>
      </c>
      <c r="CN11" s="119" t="s">
        <v>206</v>
      </c>
      <c r="CO11" s="119" t="s">
        <v>206</v>
      </c>
      <c r="CP11" s="119" t="s">
        <v>206</v>
      </c>
      <c r="CQ11" s="119" t="s">
        <v>206</v>
      </c>
      <c r="CR11" s="119" t="s">
        <v>206</v>
      </c>
      <c r="CS11" s="119" t="s">
        <v>206</v>
      </c>
      <c r="CT11" s="119" t="s">
        <v>206</v>
      </c>
      <c r="CU11" s="125"/>
      <c r="CV11" s="125"/>
      <c r="CW11" s="125"/>
      <c r="CX11" s="125"/>
      <c r="CY11" s="125"/>
      <c r="CZ11" s="125"/>
      <c r="DA11" s="125"/>
      <c r="DB11" s="125"/>
      <c r="DC11" s="125"/>
      <c r="DD11" s="125"/>
      <c r="DE11" s="125"/>
      <c r="DF11" s="125"/>
      <c r="DG11" s="125"/>
      <c r="DH11" s="125"/>
      <c r="DI11" s="125"/>
      <c r="DJ11" s="125"/>
      <c r="DK11" s="125"/>
      <c r="DL11" s="125"/>
      <c r="DM11" s="125"/>
      <c r="DN11" s="125"/>
      <c r="DO11" s="125"/>
    </row>
    <row r="12" spans="2:119" ht="12.75">
      <c r="B12" s="119" t="s">
        <v>26</v>
      </c>
      <c r="C12" s="119">
        <v>1908</v>
      </c>
      <c r="D12" s="119">
        <v>0.3</v>
      </c>
      <c r="E12" s="119">
        <v>0.8</v>
      </c>
      <c r="F12" s="119">
        <v>4</v>
      </c>
      <c r="G12" s="119">
        <v>0.7</v>
      </c>
      <c r="H12" s="119">
        <v>0.3</v>
      </c>
      <c r="I12" s="119">
        <v>10.1</v>
      </c>
      <c r="J12" s="119">
        <v>41.7</v>
      </c>
      <c r="K12" s="119">
        <v>42</v>
      </c>
      <c r="O12" s="119">
        <v>83.7</v>
      </c>
      <c r="P12" s="125">
        <v>961</v>
      </c>
      <c r="Q12" s="125" t="s">
        <v>782</v>
      </c>
      <c r="R12" s="125">
        <v>0.5</v>
      </c>
      <c r="S12" s="125">
        <v>6.1</v>
      </c>
      <c r="T12" s="125">
        <v>0.7</v>
      </c>
      <c r="U12" s="125">
        <v>0.3</v>
      </c>
      <c r="V12" s="125">
        <v>12.3</v>
      </c>
      <c r="W12" s="125">
        <v>44.8</v>
      </c>
      <c r="X12" s="125">
        <v>34.8</v>
      </c>
      <c r="Y12" s="125"/>
      <c r="Z12" s="125"/>
      <c r="AA12" s="125"/>
      <c r="AB12" s="125">
        <v>79.6</v>
      </c>
      <c r="AC12" s="125">
        <v>947</v>
      </c>
      <c r="AD12" s="125" t="s">
        <v>782</v>
      </c>
      <c r="AE12" s="125">
        <v>1.1</v>
      </c>
      <c r="AF12" s="125">
        <v>1.9</v>
      </c>
      <c r="AG12" s="125">
        <v>0.7</v>
      </c>
      <c r="AH12" s="125">
        <v>0.3</v>
      </c>
      <c r="AI12" s="125">
        <v>7.9</v>
      </c>
      <c r="AJ12" s="125">
        <v>38.4</v>
      </c>
      <c r="AK12" s="125">
        <v>49.4</v>
      </c>
      <c r="AL12" s="125"/>
      <c r="AM12" s="125"/>
      <c r="AN12" s="125"/>
      <c r="AO12" s="125">
        <v>87.9</v>
      </c>
      <c r="AP12" s="125">
        <v>1909</v>
      </c>
      <c r="AQ12" s="125">
        <v>0.3</v>
      </c>
      <c r="AR12" s="125">
        <v>0.3</v>
      </c>
      <c r="AS12" s="125">
        <v>2.4</v>
      </c>
      <c r="AT12" s="125">
        <v>0.4</v>
      </c>
      <c r="AU12" s="125">
        <v>0.2</v>
      </c>
      <c r="AV12" s="125">
        <v>4.5</v>
      </c>
      <c r="AW12" s="125">
        <v>25.4</v>
      </c>
      <c r="AX12" s="125">
        <v>66.6</v>
      </c>
      <c r="AY12" s="125"/>
      <c r="AZ12" s="125"/>
      <c r="BA12" s="125"/>
      <c r="BB12" s="125">
        <v>92</v>
      </c>
      <c r="BC12" s="125">
        <v>961</v>
      </c>
      <c r="BD12" s="125" t="s">
        <v>782</v>
      </c>
      <c r="BE12" s="125" t="s">
        <v>782</v>
      </c>
      <c r="BF12" s="125">
        <v>3.2</v>
      </c>
      <c r="BG12" s="125" t="s">
        <v>782</v>
      </c>
      <c r="BH12" s="125" t="s">
        <v>782</v>
      </c>
      <c r="BI12" s="125">
        <v>3.3</v>
      </c>
      <c r="BJ12" s="125">
        <v>22.9</v>
      </c>
      <c r="BK12" s="125">
        <v>69.6</v>
      </c>
      <c r="BL12" s="125"/>
      <c r="BM12" s="125"/>
      <c r="BN12" s="125"/>
      <c r="BO12" s="125">
        <v>92.5</v>
      </c>
      <c r="BP12" s="125">
        <v>948</v>
      </c>
      <c r="BQ12" s="125" t="s">
        <v>782</v>
      </c>
      <c r="BR12" s="125" t="s">
        <v>782</v>
      </c>
      <c r="BS12" s="125">
        <v>1.5</v>
      </c>
      <c r="BT12" s="125" t="s">
        <v>782</v>
      </c>
      <c r="BU12" s="126" t="s">
        <v>782</v>
      </c>
      <c r="BV12" s="125">
        <v>5.7</v>
      </c>
      <c r="BW12" s="125">
        <v>28</v>
      </c>
      <c r="BX12" s="125">
        <v>63.6</v>
      </c>
      <c r="BY12" s="125"/>
      <c r="BZ12" s="125"/>
      <c r="CA12" s="125"/>
      <c r="CB12" s="125">
        <v>91.6</v>
      </c>
      <c r="CC12" s="125">
        <v>1908</v>
      </c>
      <c r="CD12" s="125"/>
      <c r="CE12" s="125">
        <v>81.8</v>
      </c>
      <c r="CF12" s="125">
        <v>961</v>
      </c>
      <c r="CG12" s="125"/>
      <c r="CH12" s="125">
        <v>78.8</v>
      </c>
      <c r="CI12" s="125">
        <v>947</v>
      </c>
      <c r="CJ12" s="125"/>
      <c r="CK12" s="125">
        <v>84.9</v>
      </c>
      <c r="CL12" s="119" t="s">
        <v>206</v>
      </c>
      <c r="CM12" s="119" t="s">
        <v>206</v>
      </c>
      <c r="CN12" s="119" t="s">
        <v>206</v>
      </c>
      <c r="CO12" s="119" t="s">
        <v>206</v>
      </c>
      <c r="CP12" s="119" t="s">
        <v>206</v>
      </c>
      <c r="CQ12" s="119" t="s">
        <v>206</v>
      </c>
      <c r="CR12" s="119" t="s">
        <v>206</v>
      </c>
      <c r="CS12" s="119" t="s">
        <v>206</v>
      </c>
      <c r="CT12" s="119" t="s">
        <v>206</v>
      </c>
      <c r="CU12" s="125"/>
      <c r="CV12" s="125"/>
      <c r="CW12" s="125"/>
      <c r="CX12" s="125"/>
      <c r="CY12" s="125"/>
      <c r="CZ12" s="125"/>
      <c r="DA12" s="125"/>
      <c r="DB12" s="125"/>
      <c r="DC12" s="125"/>
      <c r="DD12" s="125"/>
      <c r="DE12" s="125"/>
      <c r="DF12" s="125"/>
      <c r="DG12" s="125"/>
      <c r="DH12" s="125"/>
      <c r="DI12" s="125"/>
      <c r="DJ12" s="125"/>
      <c r="DK12" s="125"/>
      <c r="DL12" s="125"/>
      <c r="DM12" s="125"/>
      <c r="DN12" s="125"/>
      <c r="DO12" s="125"/>
    </row>
    <row r="13" spans="2:119" ht="12.75">
      <c r="B13" s="119" t="s">
        <v>12</v>
      </c>
      <c r="C13" s="119">
        <v>21390</v>
      </c>
      <c r="D13" s="119">
        <v>0.5</v>
      </c>
      <c r="E13" s="119">
        <v>0.1</v>
      </c>
      <c r="F13" s="119">
        <v>3.2</v>
      </c>
      <c r="G13" s="119">
        <v>0.6</v>
      </c>
      <c r="H13" s="119">
        <v>0.5</v>
      </c>
      <c r="I13" s="119">
        <v>12.9</v>
      </c>
      <c r="J13" s="119">
        <v>50.8</v>
      </c>
      <c r="K13" s="119">
        <v>31.3</v>
      </c>
      <c r="O13" s="119">
        <v>82.1</v>
      </c>
      <c r="P13" s="125">
        <v>10779</v>
      </c>
      <c r="Q13" s="125">
        <v>0.6</v>
      </c>
      <c r="R13" s="125">
        <v>0.2</v>
      </c>
      <c r="S13" s="125">
        <v>4.2</v>
      </c>
      <c r="T13" s="125">
        <v>0.9</v>
      </c>
      <c r="U13" s="125">
        <v>0.7</v>
      </c>
      <c r="V13" s="125">
        <v>16.5</v>
      </c>
      <c r="W13" s="125">
        <v>52.4</v>
      </c>
      <c r="X13" s="125">
        <v>24.5</v>
      </c>
      <c r="Y13" s="125"/>
      <c r="Z13" s="125"/>
      <c r="AA13" s="125"/>
      <c r="AB13" s="125">
        <v>76.9</v>
      </c>
      <c r="AC13" s="125">
        <v>10611</v>
      </c>
      <c r="AD13" s="125">
        <v>0.4</v>
      </c>
      <c r="AE13" s="125">
        <v>0</v>
      </c>
      <c r="AF13" s="125">
        <v>2.3</v>
      </c>
      <c r="AG13" s="125">
        <v>0.3</v>
      </c>
      <c r="AH13" s="125">
        <v>0.3</v>
      </c>
      <c r="AI13" s="125">
        <v>9.3</v>
      </c>
      <c r="AJ13" s="125">
        <v>49.2</v>
      </c>
      <c r="AK13" s="125">
        <v>38.2</v>
      </c>
      <c r="AL13" s="125"/>
      <c r="AM13" s="125"/>
      <c r="AN13" s="125"/>
      <c r="AO13" s="125">
        <v>87.3</v>
      </c>
      <c r="AP13" s="125">
        <v>21388</v>
      </c>
      <c r="AQ13" s="125">
        <v>0.6</v>
      </c>
      <c r="AR13" s="125">
        <v>0.1</v>
      </c>
      <c r="AS13" s="125">
        <v>2.8</v>
      </c>
      <c r="AT13" s="125">
        <v>1.2</v>
      </c>
      <c r="AU13" s="125">
        <v>0.8</v>
      </c>
      <c r="AV13" s="125">
        <v>15.6</v>
      </c>
      <c r="AW13" s="125">
        <v>44.4</v>
      </c>
      <c r="AX13" s="125">
        <v>34.6</v>
      </c>
      <c r="AY13" s="125"/>
      <c r="AZ13" s="125"/>
      <c r="BA13" s="125"/>
      <c r="BB13" s="125">
        <v>79</v>
      </c>
      <c r="BC13" s="125">
        <v>10781</v>
      </c>
      <c r="BD13" s="125">
        <v>0.5</v>
      </c>
      <c r="BE13" s="125">
        <v>0.2</v>
      </c>
      <c r="BF13" s="125">
        <v>3.3</v>
      </c>
      <c r="BG13" s="125">
        <v>1.2</v>
      </c>
      <c r="BH13" s="125">
        <v>0.8</v>
      </c>
      <c r="BI13" s="125">
        <v>15</v>
      </c>
      <c r="BJ13" s="125">
        <v>41.5</v>
      </c>
      <c r="BK13" s="125">
        <v>37.5</v>
      </c>
      <c r="BL13" s="125"/>
      <c r="BM13" s="125"/>
      <c r="BN13" s="125"/>
      <c r="BO13" s="125">
        <v>79</v>
      </c>
      <c r="BP13" s="125">
        <v>10607</v>
      </c>
      <c r="BQ13" s="125">
        <v>0.6</v>
      </c>
      <c r="BR13" s="125">
        <v>0.1</v>
      </c>
      <c r="BS13" s="125">
        <v>2.2</v>
      </c>
      <c r="BT13" s="125">
        <v>1.1</v>
      </c>
      <c r="BU13" s="126">
        <v>0.8</v>
      </c>
      <c r="BV13" s="125">
        <v>16.3</v>
      </c>
      <c r="BW13" s="125">
        <v>47.3</v>
      </c>
      <c r="BX13" s="125">
        <v>31.6</v>
      </c>
      <c r="BY13" s="125"/>
      <c r="BZ13" s="125"/>
      <c r="CA13" s="125"/>
      <c r="CB13" s="125">
        <v>78.9</v>
      </c>
      <c r="CC13" s="125">
        <v>21384</v>
      </c>
      <c r="CD13" s="125"/>
      <c r="CE13" s="125">
        <v>73.3</v>
      </c>
      <c r="CF13" s="125">
        <v>10777</v>
      </c>
      <c r="CG13" s="125"/>
      <c r="CH13" s="125">
        <v>70.6</v>
      </c>
      <c r="CI13" s="125">
        <v>10607</v>
      </c>
      <c r="CJ13" s="125"/>
      <c r="CK13" s="125">
        <v>76</v>
      </c>
      <c r="CL13" s="119" t="s">
        <v>206</v>
      </c>
      <c r="CM13" s="119" t="s">
        <v>206</v>
      </c>
      <c r="CN13" s="119" t="s">
        <v>206</v>
      </c>
      <c r="CO13" s="119" t="s">
        <v>206</v>
      </c>
      <c r="CP13" s="119" t="s">
        <v>206</v>
      </c>
      <c r="CQ13" s="119" t="s">
        <v>206</v>
      </c>
      <c r="CR13" s="119" t="s">
        <v>206</v>
      </c>
      <c r="CS13" s="119" t="s">
        <v>206</v>
      </c>
      <c r="CT13" s="119" t="s">
        <v>206</v>
      </c>
      <c r="CU13" s="125"/>
      <c r="CV13" s="125"/>
      <c r="CW13" s="125"/>
      <c r="CX13" s="125"/>
      <c r="CY13" s="125"/>
      <c r="CZ13" s="125"/>
      <c r="DA13" s="125"/>
      <c r="DB13" s="125"/>
      <c r="DC13" s="125"/>
      <c r="DD13" s="125"/>
      <c r="DE13" s="125"/>
      <c r="DF13" s="125"/>
      <c r="DG13" s="125"/>
      <c r="DH13" s="125"/>
      <c r="DI13" s="125"/>
      <c r="DJ13" s="125"/>
      <c r="DK13" s="125"/>
      <c r="DL13" s="125"/>
      <c r="DM13" s="125"/>
      <c r="DN13" s="125"/>
      <c r="DO13" s="125"/>
    </row>
    <row r="14" spans="16:119" ht="12.7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6"/>
      <c r="BV14" s="125"/>
      <c r="BW14" s="125"/>
      <c r="BX14" s="125"/>
      <c r="BY14" s="125"/>
      <c r="BZ14" s="125"/>
      <c r="CA14" s="125"/>
      <c r="CB14" s="125"/>
      <c r="CC14" s="125"/>
      <c r="CD14" s="125"/>
      <c r="CE14" s="125"/>
      <c r="CF14" s="125"/>
      <c r="CG14" s="125"/>
      <c r="CH14" s="125"/>
      <c r="CI14" s="125"/>
      <c r="CJ14" s="125"/>
      <c r="CK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row>
    <row r="15" spans="2:119" s="127" customFormat="1" ht="12.75">
      <c r="B15" s="127" t="s">
        <v>7</v>
      </c>
      <c r="C15" s="119">
        <v>457359</v>
      </c>
      <c r="D15" s="119">
        <v>0.7</v>
      </c>
      <c r="E15" s="119">
        <v>0.1</v>
      </c>
      <c r="F15" s="119">
        <v>3.5</v>
      </c>
      <c r="G15" s="119">
        <v>0.8</v>
      </c>
      <c r="H15" s="119">
        <v>0.5</v>
      </c>
      <c r="I15" s="119">
        <v>13.7</v>
      </c>
      <c r="J15" s="119">
        <v>50.9</v>
      </c>
      <c r="K15" s="119">
        <v>29.6</v>
      </c>
      <c r="L15" s="119"/>
      <c r="M15" s="119"/>
      <c r="N15" s="119"/>
      <c r="O15" s="119">
        <v>80.6</v>
      </c>
      <c r="P15" s="125">
        <v>234332</v>
      </c>
      <c r="Q15" s="125">
        <v>0.8</v>
      </c>
      <c r="R15" s="125">
        <v>0.1</v>
      </c>
      <c r="S15" s="125">
        <v>4.7</v>
      </c>
      <c r="T15" s="125">
        <v>1.1</v>
      </c>
      <c r="U15" s="125">
        <v>0.7</v>
      </c>
      <c r="V15" s="125">
        <v>16.8</v>
      </c>
      <c r="W15" s="125">
        <v>52.4</v>
      </c>
      <c r="X15" s="125">
        <v>23.4</v>
      </c>
      <c r="Y15" s="125"/>
      <c r="Z15" s="125"/>
      <c r="AA15" s="125"/>
      <c r="AB15" s="125">
        <v>75.7</v>
      </c>
      <c r="AC15" s="125">
        <v>223027</v>
      </c>
      <c r="AD15" s="125">
        <v>0.6</v>
      </c>
      <c r="AE15" s="125">
        <v>0.1</v>
      </c>
      <c r="AF15" s="125">
        <v>2.3</v>
      </c>
      <c r="AG15" s="125">
        <v>0.5</v>
      </c>
      <c r="AH15" s="125">
        <v>0.4</v>
      </c>
      <c r="AI15" s="125">
        <v>10.5</v>
      </c>
      <c r="AJ15" s="125">
        <v>49.4</v>
      </c>
      <c r="AK15" s="125">
        <v>36.2</v>
      </c>
      <c r="AL15" s="125"/>
      <c r="AM15" s="125"/>
      <c r="AN15" s="125"/>
      <c r="AO15" s="125">
        <v>85.6</v>
      </c>
      <c r="AP15" s="125">
        <v>457419</v>
      </c>
      <c r="AQ15" s="125">
        <v>0.7</v>
      </c>
      <c r="AR15" s="125">
        <v>0.1</v>
      </c>
      <c r="AS15" s="125">
        <v>2.9</v>
      </c>
      <c r="AT15" s="125">
        <v>1.2</v>
      </c>
      <c r="AU15" s="125">
        <v>0.7</v>
      </c>
      <c r="AV15" s="125">
        <v>15.1</v>
      </c>
      <c r="AW15" s="125">
        <v>44.5</v>
      </c>
      <c r="AX15" s="125">
        <v>34.7</v>
      </c>
      <c r="AY15" s="125"/>
      <c r="AZ15" s="125"/>
      <c r="BA15" s="125"/>
      <c r="BB15" s="125">
        <v>79.3</v>
      </c>
      <c r="BC15" s="125">
        <v>234363</v>
      </c>
      <c r="BD15" s="125">
        <v>0.7</v>
      </c>
      <c r="BE15" s="125">
        <v>0.1</v>
      </c>
      <c r="BF15" s="125">
        <v>3.5</v>
      </c>
      <c r="BG15" s="125">
        <v>1.1</v>
      </c>
      <c r="BH15" s="125">
        <v>0.7</v>
      </c>
      <c r="BI15" s="125">
        <v>14.1</v>
      </c>
      <c r="BJ15" s="125">
        <v>42.3</v>
      </c>
      <c r="BK15" s="125">
        <v>37.5</v>
      </c>
      <c r="BL15" s="125"/>
      <c r="BM15" s="125"/>
      <c r="BN15" s="125"/>
      <c r="BO15" s="125">
        <v>79.8</v>
      </c>
      <c r="BP15" s="125">
        <v>223056</v>
      </c>
      <c r="BQ15" s="125">
        <v>0.6</v>
      </c>
      <c r="BR15" s="125">
        <v>0.1</v>
      </c>
      <c r="BS15" s="125">
        <v>2.3</v>
      </c>
      <c r="BT15" s="125">
        <v>1.3</v>
      </c>
      <c r="BU15" s="126">
        <v>0.7</v>
      </c>
      <c r="BV15" s="125">
        <v>16.2</v>
      </c>
      <c r="BW15" s="125">
        <v>46.9</v>
      </c>
      <c r="BX15" s="125">
        <v>31.8</v>
      </c>
      <c r="BY15" s="125"/>
      <c r="BZ15" s="125"/>
      <c r="CA15" s="125"/>
      <c r="CB15" s="125">
        <v>78.7</v>
      </c>
      <c r="CC15" s="125">
        <v>457336</v>
      </c>
      <c r="CD15" s="125"/>
      <c r="CE15" s="125">
        <v>72.8</v>
      </c>
      <c r="CF15" s="125">
        <v>234322</v>
      </c>
      <c r="CG15" s="125"/>
      <c r="CH15" s="125">
        <v>70.3</v>
      </c>
      <c r="CI15" s="125">
        <v>223014</v>
      </c>
      <c r="CJ15" s="125"/>
      <c r="CK15" s="125">
        <v>75.3</v>
      </c>
      <c r="CL15" s="119" t="s">
        <v>206</v>
      </c>
      <c r="CM15" s="119" t="s">
        <v>206</v>
      </c>
      <c r="CN15" s="119" t="s">
        <v>206</v>
      </c>
      <c r="CO15" s="119" t="s">
        <v>206</v>
      </c>
      <c r="CP15" s="119" t="s">
        <v>206</v>
      </c>
      <c r="CQ15" s="119" t="s">
        <v>206</v>
      </c>
      <c r="CR15" s="119" t="s">
        <v>206</v>
      </c>
      <c r="CS15" s="119" t="s">
        <v>206</v>
      </c>
      <c r="CT15" s="119" t="s">
        <v>206</v>
      </c>
      <c r="CU15" s="125"/>
      <c r="CV15" s="125"/>
      <c r="CW15" s="125"/>
      <c r="CX15" s="125"/>
      <c r="CY15" s="125"/>
      <c r="CZ15" s="125"/>
      <c r="DA15" s="125"/>
      <c r="DB15" s="125"/>
      <c r="DC15" s="125"/>
      <c r="DD15" s="125"/>
      <c r="DE15" s="125"/>
      <c r="DF15" s="125"/>
      <c r="DG15" s="125"/>
      <c r="DH15" s="125"/>
      <c r="DI15" s="125"/>
      <c r="DJ15" s="125"/>
      <c r="DK15" s="125"/>
      <c r="DL15" s="125"/>
      <c r="DM15" s="125"/>
      <c r="DN15" s="125"/>
      <c r="DO15" s="125"/>
    </row>
    <row r="16" spans="2:119" ht="12.75">
      <c r="B16" s="119" t="s">
        <v>58</v>
      </c>
      <c r="C16" s="119">
        <v>567148</v>
      </c>
      <c r="D16" s="119">
        <v>0.6</v>
      </c>
      <c r="E16" s="119">
        <v>0.1</v>
      </c>
      <c r="F16" s="119">
        <v>3.7</v>
      </c>
      <c r="G16" s="119">
        <v>0.8</v>
      </c>
      <c r="H16" s="119">
        <v>0.6</v>
      </c>
      <c r="I16" s="119">
        <v>14.2</v>
      </c>
      <c r="J16" s="119">
        <v>51.1</v>
      </c>
      <c r="K16" s="119">
        <v>28.8</v>
      </c>
      <c r="O16" s="119">
        <v>79.9</v>
      </c>
      <c r="P16" s="125">
        <v>290320</v>
      </c>
      <c r="Q16" s="125">
        <v>0.7</v>
      </c>
      <c r="R16" s="125">
        <v>0.1</v>
      </c>
      <c r="S16" s="125">
        <v>4.9</v>
      </c>
      <c r="T16" s="125">
        <v>1.2</v>
      </c>
      <c r="U16" s="125">
        <v>0.7</v>
      </c>
      <c r="V16" s="125">
        <v>17.3</v>
      </c>
      <c r="W16" s="125">
        <v>52.4</v>
      </c>
      <c r="X16" s="125">
        <v>22.7</v>
      </c>
      <c r="Y16" s="125"/>
      <c r="Z16" s="125"/>
      <c r="AA16" s="125"/>
      <c r="AB16" s="125">
        <v>75.1</v>
      </c>
      <c r="AC16" s="125">
        <v>276828</v>
      </c>
      <c r="AD16" s="125">
        <v>0.5</v>
      </c>
      <c r="AE16" s="125">
        <v>0.1</v>
      </c>
      <c r="AF16" s="125">
        <v>2.5</v>
      </c>
      <c r="AG16" s="125">
        <v>0.5</v>
      </c>
      <c r="AH16" s="125">
        <v>0.4</v>
      </c>
      <c r="AI16" s="125">
        <v>11</v>
      </c>
      <c r="AJ16" s="125">
        <v>49.8</v>
      </c>
      <c r="AK16" s="125">
        <v>35.2</v>
      </c>
      <c r="AL16" s="125"/>
      <c r="AM16" s="125"/>
      <c r="AN16" s="125"/>
      <c r="AO16" s="125">
        <v>84.9</v>
      </c>
      <c r="AP16" s="125">
        <v>567154</v>
      </c>
      <c r="AQ16" s="125">
        <v>0.6</v>
      </c>
      <c r="AR16" s="125">
        <v>0.1</v>
      </c>
      <c r="AS16" s="125">
        <v>3.1</v>
      </c>
      <c r="AT16" s="125">
        <v>1.3</v>
      </c>
      <c r="AU16" s="125">
        <v>0.7</v>
      </c>
      <c r="AV16" s="125">
        <v>15.5</v>
      </c>
      <c r="AW16" s="125">
        <v>44.4</v>
      </c>
      <c r="AX16" s="125">
        <v>34.2</v>
      </c>
      <c r="AY16" s="125"/>
      <c r="AZ16" s="125"/>
      <c r="BA16" s="125"/>
      <c r="BB16" s="125">
        <v>78.7</v>
      </c>
      <c r="BC16" s="125">
        <v>290328</v>
      </c>
      <c r="BD16" s="125">
        <v>0.7</v>
      </c>
      <c r="BE16" s="125">
        <v>0.1</v>
      </c>
      <c r="BF16" s="125">
        <v>3.7</v>
      </c>
      <c r="BG16" s="125">
        <v>1.2</v>
      </c>
      <c r="BH16" s="125">
        <v>0.7</v>
      </c>
      <c r="BI16" s="125">
        <v>14.4</v>
      </c>
      <c r="BJ16" s="125">
        <v>42.2</v>
      </c>
      <c r="BK16" s="125">
        <v>37</v>
      </c>
      <c r="BL16" s="125"/>
      <c r="BM16" s="125"/>
      <c r="BN16" s="125"/>
      <c r="BO16" s="125">
        <v>79.2</v>
      </c>
      <c r="BP16" s="125">
        <v>276826</v>
      </c>
      <c r="BQ16" s="125">
        <v>0.6</v>
      </c>
      <c r="BR16" s="125">
        <v>0.1</v>
      </c>
      <c r="BS16" s="125">
        <v>2.5</v>
      </c>
      <c r="BT16" s="125">
        <v>1.4</v>
      </c>
      <c r="BU16" s="126">
        <v>0.7</v>
      </c>
      <c r="BV16" s="125">
        <v>16.6</v>
      </c>
      <c r="BW16" s="125">
        <v>46.8</v>
      </c>
      <c r="BX16" s="125">
        <v>31.3</v>
      </c>
      <c r="BY16" s="125"/>
      <c r="BZ16" s="125"/>
      <c r="CA16" s="125"/>
      <c r="CB16" s="125">
        <v>78.1</v>
      </c>
      <c r="CC16" s="125">
        <v>567060</v>
      </c>
      <c r="CD16" s="125"/>
      <c r="CE16" s="125">
        <v>72</v>
      </c>
      <c r="CF16" s="125">
        <v>290279</v>
      </c>
      <c r="CG16" s="125"/>
      <c r="CH16" s="125">
        <v>69.6</v>
      </c>
      <c r="CI16" s="125">
        <v>276781</v>
      </c>
      <c r="CJ16" s="125"/>
      <c r="CK16" s="125">
        <v>74.5</v>
      </c>
      <c r="CL16" s="119" t="s">
        <v>206</v>
      </c>
      <c r="CM16" s="119" t="s">
        <v>206</v>
      </c>
      <c r="CN16" s="119" t="s">
        <v>206</v>
      </c>
      <c r="CO16" s="119" t="s">
        <v>206</v>
      </c>
      <c r="CP16" s="119" t="s">
        <v>206</v>
      </c>
      <c r="CQ16" s="119" t="s">
        <v>206</v>
      </c>
      <c r="CR16" s="119" t="s">
        <v>206</v>
      </c>
      <c r="CS16" s="119" t="s">
        <v>206</v>
      </c>
      <c r="CT16" s="119" t="s">
        <v>206</v>
      </c>
      <c r="CU16" s="125"/>
      <c r="CV16" s="125"/>
      <c r="CW16" s="125"/>
      <c r="CX16" s="125"/>
      <c r="CY16" s="125"/>
      <c r="CZ16" s="125"/>
      <c r="DA16" s="125"/>
      <c r="DB16" s="125"/>
      <c r="DC16" s="125"/>
      <c r="DD16" s="125"/>
      <c r="DE16" s="125"/>
      <c r="DF16" s="125"/>
      <c r="DG16" s="125"/>
      <c r="DH16" s="125"/>
      <c r="DI16" s="125"/>
      <c r="DJ16" s="125"/>
      <c r="DK16" s="125"/>
      <c r="DL16" s="125"/>
      <c r="DM16" s="125"/>
      <c r="DN16" s="125"/>
      <c r="DO16" s="125"/>
    </row>
    <row r="17" spans="1:119" ht="12.75">
      <c r="A17" s="119" t="s">
        <v>161</v>
      </c>
      <c r="B17" s="119" t="s">
        <v>69</v>
      </c>
      <c r="C17" s="119">
        <v>15333</v>
      </c>
      <c r="D17" s="119">
        <v>0.2</v>
      </c>
      <c r="E17" s="119">
        <v>0.3</v>
      </c>
      <c r="F17" s="119">
        <v>5.2</v>
      </c>
      <c r="G17" s="119">
        <v>1.1</v>
      </c>
      <c r="H17" s="119">
        <v>0.8</v>
      </c>
      <c r="I17" s="119">
        <v>18.2</v>
      </c>
      <c r="J17" s="119">
        <v>52.7</v>
      </c>
      <c r="K17" s="119">
        <v>21.5</v>
      </c>
      <c r="O17" s="119">
        <v>74.1</v>
      </c>
      <c r="P17" s="125">
        <v>7762</v>
      </c>
      <c r="Q17" s="125">
        <v>0.2</v>
      </c>
      <c r="R17" s="125">
        <v>0.3</v>
      </c>
      <c r="S17" s="125">
        <v>6.6</v>
      </c>
      <c r="T17" s="125">
        <v>1.5</v>
      </c>
      <c r="U17" s="125">
        <v>1</v>
      </c>
      <c r="V17" s="125">
        <v>21.4</v>
      </c>
      <c r="W17" s="125">
        <v>52.7</v>
      </c>
      <c r="X17" s="125">
        <v>16.2</v>
      </c>
      <c r="Y17" s="125"/>
      <c r="Z17" s="125"/>
      <c r="AA17" s="125"/>
      <c r="AB17" s="125">
        <v>69</v>
      </c>
      <c r="AC17" s="125">
        <v>7571</v>
      </c>
      <c r="AD17" s="125">
        <v>0.3</v>
      </c>
      <c r="AE17" s="125">
        <v>0.3</v>
      </c>
      <c r="AF17" s="125">
        <v>3.8</v>
      </c>
      <c r="AG17" s="125">
        <v>0.8</v>
      </c>
      <c r="AH17" s="125">
        <v>0.5</v>
      </c>
      <c r="AI17" s="125">
        <v>15</v>
      </c>
      <c r="AJ17" s="125">
        <v>52.7</v>
      </c>
      <c r="AK17" s="125">
        <v>26.8</v>
      </c>
      <c r="AL17" s="125"/>
      <c r="AM17" s="125"/>
      <c r="AN17" s="125"/>
      <c r="AO17" s="125">
        <v>79.4</v>
      </c>
      <c r="AP17" s="125">
        <v>15323</v>
      </c>
      <c r="AQ17" s="125">
        <v>0.2</v>
      </c>
      <c r="AR17" s="125">
        <v>0.3</v>
      </c>
      <c r="AS17" s="125">
        <v>4.4</v>
      </c>
      <c r="AT17" s="125">
        <v>2</v>
      </c>
      <c r="AU17" s="125">
        <v>1</v>
      </c>
      <c r="AV17" s="125">
        <v>19.4</v>
      </c>
      <c r="AW17" s="125">
        <v>46.5</v>
      </c>
      <c r="AX17" s="125">
        <v>26</v>
      </c>
      <c r="AY17" s="125"/>
      <c r="AZ17" s="125"/>
      <c r="BA17" s="125"/>
      <c r="BB17" s="125">
        <v>72.6</v>
      </c>
      <c r="BC17" s="125">
        <v>7758</v>
      </c>
      <c r="BD17" s="125">
        <v>0.2</v>
      </c>
      <c r="BE17" s="125">
        <v>0.4</v>
      </c>
      <c r="BF17" s="125">
        <v>5.3</v>
      </c>
      <c r="BG17" s="125">
        <v>2.2</v>
      </c>
      <c r="BH17" s="125">
        <v>1</v>
      </c>
      <c r="BI17" s="125">
        <v>18.6</v>
      </c>
      <c r="BJ17" s="125">
        <v>45</v>
      </c>
      <c r="BK17" s="125">
        <v>27.5</v>
      </c>
      <c r="BL17" s="125"/>
      <c r="BM17" s="125"/>
      <c r="BN17" s="125"/>
      <c r="BO17" s="125">
        <v>72.4</v>
      </c>
      <c r="BP17" s="125">
        <v>7565</v>
      </c>
      <c r="BQ17" s="125">
        <v>0.2</v>
      </c>
      <c r="BR17" s="125">
        <v>0.3</v>
      </c>
      <c r="BS17" s="125">
        <v>3.5</v>
      </c>
      <c r="BT17" s="125">
        <v>1.9</v>
      </c>
      <c r="BU17" s="126">
        <v>1.1</v>
      </c>
      <c r="BV17" s="125">
        <v>20.3</v>
      </c>
      <c r="BW17" s="125">
        <v>48.2</v>
      </c>
      <c r="BX17" s="125">
        <v>24.6</v>
      </c>
      <c r="BY17" s="125"/>
      <c r="BZ17" s="125"/>
      <c r="CA17" s="125"/>
      <c r="CB17" s="125">
        <v>72.7</v>
      </c>
      <c r="CC17" s="125">
        <v>15323</v>
      </c>
      <c r="CD17" s="125"/>
      <c r="CE17" s="125">
        <v>65</v>
      </c>
      <c r="CF17" s="125">
        <v>7758</v>
      </c>
      <c r="CG17" s="125"/>
      <c r="CH17" s="125">
        <v>62.1</v>
      </c>
      <c r="CI17" s="125">
        <v>7565</v>
      </c>
      <c r="CJ17" s="125"/>
      <c r="CK17" s="125">
        <v>68.1</v>
      </c>
      <c r="CL17" s="119" t="s">
        <v>206</v>
      </c>
      <c r="CM17" s="119" t="s">
        <v>206</v>
      </c>
      <c r="CN17" s="119" t="s">
        <v>206</v>
      </c>
      <c r="CO17" s="119" t="s">
        <v>206</v>
      </c>
      <c r="CP17" s="119" t="s">
        <v>206</v>
      </c>
      <c r="CQ17" s="119" t="s">
        <v>206</v>
      </c>
      <c r="CR17" s="119" t="s">
        <v>206</v>
      </c>
      <c r="CS17" s="119" t="s">
        <v>206</v>
      </c>
      <c r="CT17" s="119" t="s">
        <v>206</v>
      </c>
      <c r="CU17" s="125"/>
      <c r="CV17" s="125"/>
      <c r="CW17" s="125"/>
      <c r="CX17" s="125"/>
      <c r="CY17" s="125"/>
      <c r="CZ17" s="125"/>
      <c r="DA17" s="125"/>
      <c r="DB17" s="125"/>
      <c r="DC17" s="125"/>
      <c r="DD17" s="125"/>
      <c r="DE17" s="125"/>
      <c r="DF17" s="125"/>
      <c r="DG17" s="125"/>
      <c r="DH17" s="125"/>
      <c r="DI17" s="125"/>
      <c r="DJ17" s="125"/>
      <c r="DK17" s="125"/>
      <c r="DL17" s="125"/>
      <c r="DM17" s="125"/>
      <c r="DN17" s="125"/>
      <c r="DO17" s="125"/>
    </row>
    <row r="18" spans="2:119" ht="12.75">
      <c r="B18" s="119" t="s">
        <v>109</v>
      </c>
      <c r="C18" s="119">
        <v>6440</v>
      </c>
      <c r="D18" s="119">
        <v>0.3</v>
      </c>
      <c r="E18" s="119">
        <v>0.5</v>
      </c>
      <c r="F18" s="119">
        <v>5</v>
      </c>
      <c r="G18" s="119">
        <v>0.8</v>
      </c>
      <c r="H18" s="119">
        <v>0.7</v>
      </c>
      <c r="I18" s="119">
        <v>15</v>
      </c>
      <c r="J18" s="119">
        <v>50.6</v>
      </c>
      <c r="K18" s="119">
        <v>27.1</v>
      </c>
      <c r="O18" s="119">
        <v>77.7</v>
      </c>
      <c r="P18" s="125">
        <v>3349</v>
      </c>
      <c r="Q18" s="125">
        <v>0.3</v>
      </c>
      <c r="R18" s="125">
        <v>0.5</v>
      </c>
      <c r="S18" s="125">
        <v>5.7</v>
      </c>
      <c r="T18" s="125">
        <v>1.1</v>
      </c>
      <c r="U18" s="125">
        <v>0.6</v>
      </c>
      <c r="V18" s="125">
        <v>18.3</v>
      </c>
      <c r="W18" s="125">
        <v>51.5</v>
      </c>
      <c r="X18" s="125">
        <v>21.8</v>
      </c>
      <c r="Y18" s="125"/>
      <c r="Z18" s="125"/>
      <c r="AA18" s="125"/>
      <c r="AB18" s="125">
        <v>73.4</v>
      </c>
      <c r="AC18" s="125">
        <v>3091</v>
      </c>
      <c r="AD18" s="125">
        <v>0.3</v>
      </c>
      <c r="AE18" s="125">
        <v>0.5</v>
      </c>
      <c r="AF18" s="125">
        <v>4.3</v>
      </c>
      <c r="AG18" s="125">
        <v>0.5</v>
      </c>
      <c r="AH18" s="125">
        <v>0.7</v>
      </c>
      <c r="AI18" s="125">
        <v>11.3</v>
      </c>
      <c r="AJ18" s="125">
        <v>49.5</v>
      </c>
      <c r="AK18" s="125">
        <v>32.9</v>
      </c>
      <c r="AL18" s="125"/>
      <c r="AM18" s="125"/>
      <c r="AN18" s="125"/>
      <c r="AO18" s="125">
        <v>82.4</v>
      </c>
      <c r="AP18" s="125">
        <v>6437</v>
      </c>
      <c r="AQ18" s="125">
        <v>0.3</v>
      </c>
      <c r="AR18" s="125">
        <v>0.6</v>
      </c>
      <c r="AS18" s="125">
        <v>3.4</v>
      </c>
      <c r="AT18" s="125">
        <v>0.9</v>
      </c>
      <c r="AU18" s="125">
        <v>0.5</v>
      </c>
      <c r="AV18" s="125">
        <v>13.8</v>
      </c>
      <c r="AW18" s="125">
        <v>37.9</v>
      </c>
      <c r="AX18" s="125">
        <v>42.7</v>
      </c>
      <c r="AY18" s="125"/>
      <c r="AZ18" s="125"/>
      <c r="BA18" s="125"/>
      <c r="BB18" s="125">
        <v>80.5</v>
      </c>
      <c r="BC18" s="125">
        <v>3346</v>
      </c>
      <c r="BD18" s="125">
        <v>0.2</v>
      </c>
      <c r="BE18" s="125">
        <v>0.5</v>
      </c>
      <c r="BF18" s="125">
        <v>3.4</v>
      </c>
      <c r="BG18" s="125">
        <v>1</v>
      </c>
      <c r="BH18" s="125">
        <v>0.5</v>
      </c>
      <c r="BI18" s="125">
        <v>13.6</v>
      </c>
      <c r="BJ18" s="125">
        <v>36.2</v>
      </c>
      <c r="BK18" s="125">
        <v>44.7</v>
      </c>
      <c r="BL18" s="125"/>
      <c r="BM18" s="125"/>
      <c r="BN18" s="125"/>
      <c r="BO18" s="125">
        <v>80.8</v>
      </c>
      <c r="BP18" s="125">
        <v>3091</v>
      </c>
      <c r="BQ18" s="125">
        <v>0.5</v>
      </c>
      <c r="BR18" s="125">
        <v>0.6</v>
      </c>
      <c r="BS18" s="125">
        <v>3.4</v>
      </c>
      <c r="BT18" s="125">
        <v>0.8</v>
      </c>
      <c r="BU18" s="126">
        <v>0.5</v>
      </c>
      <c r="BV18" s="125">
        <v>14</v>
      </c>
      <c r="BW18" s="125">
        <v>39.7</v>
      </c>
      <c r="BX18" s="125">
        <v>40.5</v>
      </c>
      <c r="BY18" s="125"/>
      <c r="BZ18" s="125"/>
      <c r="CA18" s="125"/>
      <c r="CB18" s="125">
        <v>80.2</v>
      </c>
      <c r="CC18" s="125">
        <v>6437</v>
      </c>
      <c r="CD18" s="125"/>
      <c r="CE18" s="125">
        <v>71.5</v>
      </c>
      <c r="CF18" s="125">
        <v>3346</v>
      </c>
      <c r="CG18" s="125"/>
      <c r="CH18" s="125">
        <v>68.8</v>
      </c>
      <c r="CI18" s="125">
        <v>3091</v>
      </c>
      <c r="CJ18" s="125"/>
      <c r="CK18" s="125">
        <v>74.5</v>
      </c>
      <c r="CL18" s="119" t="s">
        <v>206</v>
      </c>
      <c r="CM18" s="119" t="s">
        <v>206</v>
      </c>
      <c r="CN18" s="119" t="s">
        <v>206</v>
      </c>
      <c r="CO18" s="119" t="s">
        <v>206</v>
      </c>
      <c r="CP18" s="119" t="s">
        <v>206</v>
      </c>
      <c r="CQ18" s="119" t="s">
        <v>206</v>
      </c>
      <c r="CR18" s="119" t="s">
        <v>206</v>
      </c>
      <c r="CS18" s="119" t="s">
        <v>206</v>
      </c>
      <c r="CT18" s="119" t="s">
        <v>206</v>
      </c>
      <c r="CU18" s="125"/>
      <c r="CV18" s="125"/>
      <c r="CW18" s="125"/>
      <c r="CX18" s="125"/>
      <c r="CY18" s="125"/>
      <c r="CZ18" s="125"/>
      <c r="DA18" s="125"/>
      <c r="DB18" s="125"/>
      <c r="DC18" s="125"/>
      <c r="DD18" s="125"/>
      <c r="DE18" s="125"/>
      <c r="DF18" s="125"/>
      <c r="DG18" s="125"/>
      <c r="DH18" s="125"/>
      <c r="DI18" s="125"/>
      <c r="DJ18" s="125"/>
      <c r="DK18" s="125"/>
      <c r="DL18" s="125"/>
      <c r="DM18" s="125"/>
      <c r="DN18" s="125"/>
      <c r="DO18" s="125"/>
    </row>
    <row r="19" spans="2:119" ht="12.75">
      <c r="B19" s="119" t="s">
        <v>110</v>
      </c>
      <c r="C19" s="119">
        <v>2814</v>
      </c>
      <c r="D19" s="119">
        <v>0.3</v>
      </c>
      <c r="E19" s="119">
        <v>0.3</v>
      </c>
      <c r="F19" s="119">
        <v>5.4</v>
      </c>
      <c r="G19" s="119">
        <v>0.9</v>
      </c>
      <c r="H19" s="119">
        <v>0.9</v>
      </c>
      <c r="I19" s="119">
        <v>16.8</v>
      </c>
      <c r="J19" s="119">
        <v>54.2</v>
      </c>
      <c r="K19" s="119">
        <v>21.3</v>
      </c>
      <c r="O19" s="119">
        <v>75.4</v>
      </c>
      <c r="P19" s="125">
        <v>1408</v>
      </c>
      <c r="Q19" s="125">
        <v>0.4</v>
      </c>
      <c r="R19" s="125">
        <v>0.3</v>
      </c>
      <c r="S19" s="125">
        <v>7.8</v>
      </c>
      <c r="T19" s="125">
        <v>1.5</v>
      </c>
      <c r="U19" s="125">
        <v>1.2</v>
      </c>
      <c r="V19" s="125">
        <v>20.6</v>
      </c>
      <c r="W19" s="125">
        <v>53.1</v>
      </c>
      <c r="X19" s="125">
        <v>15.1</v>
      </c>
      <c r="Y19" s="125"/>
      <c r="Z19" s="125"/>
      <c r="AA19" s="125"/>
      <c r="AB19" s="125">
        <v>68.2</v>
      </c>
      <c r="AC19" s="125">
        <v>1406</v>
      </c>
      <c r="AD19" s="125">
        <v>0.2</v>
      </c>
      <c r="AE19" s="125">
        <v>0.4</v>
      </c>
      <c r="AF19" s="125">
        <v>2.9</v>
      </c>
      <c r="AG19" s="125">
        <v>0.3</v>
      </c>
      <c r="AH19" s="125">
        <v>0.6</v>
      </c>
      <c r="AI19" s="125">
        <v>12.9</v>
      </c>
      <c r="AJ19" s="125">
        <v>55.3</v>
      </c>
      <c r="AK19" s="125">
        <v>27.5</v>
      </c>
      <c r="AL19" s="125"/>
      <c r="AM19" s="125"/>
      <c r="AN19" s="125"/>
      <c r="AO19" s="125">
        <v>82.7</v>
      </c>
      <c r="AP19" s="125">
        <v>2811</v>
      </c>
      <c r="AQ19" s="125">
        <v>0.5</v>
      </c>
      <c r="AR19" s="125">
        <v>0.4</v>
      </c>
      <c r="AS19" s="125">
        <v>4.6</v>
      </c>
      <c r="AT19" s="125">
        <v>2.1</v>
      </c>
      <c r="AU19" s="125">
        <v>1.3</v>
      </c>
      <c r="AV19" s="125">
        <v>22.6</v>
      </c>
      <c r="AW19" s="125">
        <v>45.3</v>
      </c>
      <c r="AX19" s="125">
        <v>23.3</v>
      </c>
      <c r="AY19" s="125"/>
      <c r="AZ19" s="125"/>
      <c r="BA19" s="125"/>
      <c r="BB19" s="125">
        <v>68.6</v>
      </c>
      <c r="BC19" s="125">
        <v>1407</v>
      </c>
      <c r="BD19" s="125">
        <v>0.5</v>
      </c>
      <c r="BE19" s="125">
        <v>0.5</v>
      </c>
      <c r="BF19" s="125">
        <v>6.5</v>
      </c>
      <c r="BG19" s="125">
        <v>2.8</v>
      </c>
      <c r="BH19" s="125">
        <v>1.1</v>
      </c>
      <c r="BI19" s="125">
        <v>21.6</v>
      </c>
      <c r="BJ19" s="125">
        <v>43.3</v>
      </c>
      <c r="BK19" s="125">
        <v>23.8</v>
      </c>
      <c r="BL19" s="125"/>
      <c r="BM19" s="125"/>
      <c r="BN19" s="125"/>
      <c r="BO19" s="125">
        <v>67.1</v>
      </c>
      <c r="BP19" s="125">
        <v>1404</v>
      </c>
      <c r="BQ19" s="125">
        <v>0.4</v>
      </c>
      <c r="BR19" s="125">
        <v>0.4</v>
      </c>
      <c r="BS19" s="125">
        <v>2.6</v>
      </c>
      <c r="BT19" s="125">
        <v>1.4</v>
      </c>
      <c r="BU19" s="126">
        <v>1.5</v>
      </c>
      <c r="BV19" s="125">
        <v>23.6</v>
      </c>
      <c r="BW19" s="125">
        <v>47.4</v>
      </c>
      <c r="BX19" s="125">
        <v>22.8</v>
      </c>
      <c r="BY19" s="125"/>
      <c r="BZ19" s="125"/>
      <c r="CA19" s="125"/>
      <c r="CB19" s="125">
        <v>70.2</v>
      </c>
      <c r="CC19" s="125">
        <v>2811</v>
      </c>
      <c r="CD19" s="125"/>
      <c r="CE19" s="125">
        <v>63.2</v>
      </c>
      <c r="CF19" s="125">
        <v>1407</v>
      </c>
      <c r="CG19" s="125"/>
      <c r="CH19" s="125">
        <v>59.2</v>
      </c>
      <c r="CI19" s="125">
        <v>1404</v>
      </c>
      <c r="CJ19" s="125"/>
      <c r="CK19" s="125">
        <v>67.2</v>
      </c>
      <c r="CL19" s="119" t="s">
        <v>206</v>
      </c>
      <c r="CM19" s="119" t="s">
        <v>206</v>
      </c>
      <c r="CN19" s="119" t="s">
        <v>206</v>
      </c>
      <c r="CO19" s="119" t="s">
        <v>206</v>
      </c>
      <c r="CP19" s="119" t="s">
        <v>206</v>
      </c>
      <c r="CQ19" s="119" t="s">
        <v>206</v>
      </c>
      <c r="CR19" s="119" t="s">
        <v>206</v>
      </c>
      <c r="CS19" s="119" t="s">
        <v>206</v>
      </c>
      <c r="CT19" s="119" t="s">
        <v>206</v>
      </c>
      <c r="CU19" s="125"/>
      <c r="CV19" s="125"/>
      <c r="CW19" s="125"/>
      <c r="CX19" s="125"/>
      <c r="CY19" s="125"/>
      <c r="CZ19" s="125"/>
      <c r="DA19" s="125"/>
      <c r="DB19" s="125"/>
      <c r="DC19" s="125"/>
      <c r="DD19" s="125"/>
      <c r="DE19" s="125"/>
      <c r="DF19" s="125"/>
      <c r="DG19" s="125"/>
      <c r="DH19" s="125"/>
      <c r="DI19" s="125"/>
      <c r="DJ19" s="125"/>
      <c r="DK19" s="125"/>
      <c r="DL19" s="125"/>
      <c r="DM19" s="125"/>
      <c r="DN19" s="125"/>
      <c r="DO19" s="125"/>
    </row>
    <row r="20" spans="2:119" ht="12.75">
      <c r="B20" s="119" t="s">
        <v>27</v>
      </c>
      <c r="C20" s="119">
        <v>6854</v>
      </c>
      <c r="D20" s="119">
        <v>0.5</v>
      </c>
      <c r="E20" s="119">
        <v>0.9</v>
      </c>
      <c r="F20" s="119">
        <v>7.8</v>
      </c>
      <c r="G20" s="119">
        <v>1.5</v>
      </c>
      <c r="H20" s="119">
        <v>1</v>
      </c>
      <c r="I20" s="119">
        <v>17.9</v>
      </c>
      <c r="J20" s="119">
        <v>48.4</v>
      </c>
      <c r="K20" s="119">
        <v>22.1</v>
      </c>
      <c r="O20" s="119">
        <v>70.4</v>
      </c>
      <c r="P20" s="125">
        <v>3570</v>
      </c>
      <c r="Q20" s="125">
        <v>0.4</v>
      </c>
      <c r="R20" s="125">
        <v>1</v>
      </c>
      <c r="S20" s="125">
        <v>9.1</v>
      </c>
      <c r="T20" s="125">
        <v>1.9</v>
      </c>
      <c r="U20" s="125">
        <v>1.2</v>
      </c>
      <c r="V20" s="125">
        <v>19.9</v>
      </c>
      <c r="W20" s="125">
        <v>48.8</v>
      </c>
      <c r="X20" s="125">
        <v>17.6</v>
      </c>
      <c r="Y20" s="125"/>
      <c r="Z20" s="125"/>
      <c r="AA20" s="125"/>
      <c r="AB20" s="125">
        <v>66.4</v>
      </c>
      <c r="AC20" s="125">
        <v>3284</v>
      </c>
      <c r="AD20" s="125">
        <v>0.5</v>
      </c>
      <c r="AE20" s="125">
        <v>0.8</v>
      </c>
      <c r="AF20" s="125">
        <v>6.3</v>
      </c>
      <c r="AG20" s="125">
        <v>1.1</v>
      </c>
      <c r="AH20" s="125">
        <v>0.8</v>
      </c>
      <c r="AI20" s="125">
        <v>15.8</v>
      </c>
      <c r="AJ20" s="125">
        <v>47.9</v>
      </c>
      <c r="AK20" s="125">
        <v>26.9</v>
      </c>
      <c r="AL20" s="125"/>
      <c r="AM20" s="125"/>
      <c r="AN20" s="125"/>
      <c r="AO20" s="125">
        <v>74.8</v>
      </c>
      <c r="AP20" s="125">
        <v>6850</v>
      </c>
      <c r="AQ20" s="125">
        <v>0.4</v>
      </c>
      <c r="AR20" s="125">
        <v>0.7</v>
      </c>
      <c r="AS20" s="125">
        <v>5.1</v>
      </c>
      <c r="AT20" s="125">
        <v>1.5</v>
      </c>
      <c r="AU20" s="125">
        <v>0.7</v>
      </c>
      <c r="AV20" s="125">
        <v>16.6</v>
      </c>
      <c r="AW20" s="125">
        <v>42.7</v>
      </c>
      <c r="AX20" s="125">
        <v>32.4</v>
      </c>
      <c r="AY20" s="125"/>
      <c r="AZ20" s="125"/>
      <c r="BA20" s="125"/>
      <c r="BB20" s="125">
        <v>75.1</v>
      </c>
      <c r="BC20" s="125">
        <v>3570</v>
      </c>
      <c r="BD20" s="125">
        <v>0.3</v>
      </c>
      <c r="BE20" s="125">
        <v>0.7</v>
      </c>
      <c r="BF20" s="125">
        <v>5.4</v>
      </c>
      <c r="BG20" s="125">
        <v>1.1</v>
      </c>
      <c r="BH20" s="125">
        <v>0.7</v>
      </c>
      <c r="BI20" s="125">
        <v>15.6</v>
      </c>
      <c r="BJ20" s="125">
        <v>40.6</v>
      </c>
      <c r="BK20" s="125">
        <v>35.5</v>
      </c>
      <c r="BL20" s="125"/>
      <c r="BM20" s="125"/>
      <c r="BN20" s="125"/>
      <c r="BO20" s="125">
        <v>76.2</v>
      </c>
      <c r="BP20" s="125">
        <v>3280</v>
      </c>
      <c r="BQ20" s="125">
        <v>0.5</v>
      </c>
      <c r="BR20" s="125">
        <v>0.7</v>
      </c>
      <c r="BS20" s="125">
        <v>4.6</v>
      </c>
      <c r="BT20" s="125">
        <v>1.9</v>
      </c>
      <c r="BU20" s="126">
        <v>0.7</v>
      </c>
      <c r="BV20" s="125">
        <v>17.6</v>
      </c>
      <c r="BW20" s="125">
        <v>45.1</v>
      </c>
      <c r="BX20" s="125">
        <v>28.9</v>
      </c>
      <c r="BY20" s="125"/>
      <c r="BZ20" s="125"/>
      <c r="CA20" s="125"/>
      <c r="CB20" s="125">
        <v>74</v>
      </c>
      <c r="CC20" s="125">
        <v>6850</v>
      </c>
      <c r="CD20" s="125"/>
      <c r="CE20" s="125">
        <v>64.4</v>
      </c>
      <c r="CF20" s="125">
        <v>3570</v>
      </c>
      <c r="CG20" s="125"/>
      <c r="CH20" s="125">
        <v>62</v>
      </c>
      <c r="CI20" s="125">
        <v>3280</v>
      </c>
      <c r="CJ20" s="125"/>
      <c r="CK20" s="125">
        <v>67</v>
      </c>
      <c r="CL20" s="119" t="s">
        <v>206</v>
      </c>
      <c r="CM20" s="119" t="s">
        <v>206</v>
      </c>
      <c r="CN20" s="119" t="s">
        <v>206</v>
      </c>
      <c r="CO20" s="119" t="s">
        <v>206</v>
      </c>
      <c r="CP20" s="119" t="s">
        <v>206</v>
      </c>
      <c r="CQ20" s="119" t="s">
        <v>206</v>
      </c>
      <c r="CR20" s="119" t="s">
        <v>206</v>
      </c>
      <c r="CS20" s="119" t="s">
        <v>206</v>
      </c>
      <c r="CT20" s="119" t="s">
        <v>206</v>
      </c>
      <c r="CU20" s="125"/>
      <c r="CV20" s="125"/>
      <c r="CW20" s="125"/>
      <c r="CX20" s="125"/>
      <c r="CY20" s="125"/>
      <c r="CZ20" s="125"/>
      <c r="DA20" s="125"/>
      <c r="DB20" s="125"/>
      <c r="DC20" s="125"/>
      <c r="DD20" s="125"/>
      <c r="DE20" s="125"/>
      <c r="DF20" s="125"/>
      <c r="DG20" s="125"/>
      <c r="DH20" s="125"/>
      <c r="DI20" s="125"/>
      <c r="DJ20" s="125"/>
      <c r="DK20" s="125"/>
      <c r="DL20" s="125"/>
      <c r="DM20" s="125"/>
      <c r="DN20" s="125"/>
      <c r="DO20" s="125"/>
    </row>
    <row r="21" spans="2:119" ht="12.75">
      <c r="B21" s="119" t="s">
        <v>108</v>
      </c>
      <c r="C21" s="119">
        <v>7488</v>
      </c>
      <c r="D21" s="119">
        <v>0.4</v>
      </c>
      <c r="E21" s="119">
        <v>0.1</v>
      </c>
      <c r="F21" s="119">
        <v>3.6</v>
      </c>
      <c r="G21" s="119">
        <v>0.7</v>
      </c>
      <c r="H21" s="119">
        <v>0.4</v>
      </c>
      <c r="I21" s="119">
        <v>12.4</v>
      </c>
      <c r="J21" s="119">
        <v>49.7</v>
      </c>
      <c r="K21" s="119">
        <v>32.6</v>
      </c>
      <c r="O21" s="119">
        <v>82.3</v>
      </c>
      <c r="P21" s="125">
        <v>3781</v>
      </c>
      <c r="Q21" s="125">
        <v>0.6</v>
      </c>
      <c r="R21" s="125" t="s">
        <v>782</v>
      </c>
      <c r="S21" s="125">
        <v>4.2</v>
      </c>
      <c r="T21" s="125">
        <v>1.1</v>
      </c>
      <c r="U21" s="125">
        <v>0.6</v>
      </c>
      <c r="V21" s="125">
        <v>15.9</v>
      </c>
      <c r="W21" s="125">
        <v>51.7</v>
      </c>
      <c r="X21" s="125">
        <v>25.8</v>
      </c>
      <c r="Y21" s="125"/>
      <c r="Z21" s="125"/>
      <c r="AA21" s="125"/>
      <c r="AB21" s="125">
        <v>77.5</v>
      </c>
      <c r="AC21" s="125">
        <v>3707</v>
      </c>
      <c r="AD21" s="125">
        <v>0.3</v>
      </c>
      <c r="AE21" s="125" t="s">
        <v>782</v>
      </c>
      <c r="AF21" s="125">
        <v>3</v>
      </c>
      <c r="AG21" s="125">
        <v>0.3</v>
      </c>
      <c r="AH21" s="125">
        <v>0.3</v>
      </c>
      <c r="AI21" s="125">
        <v>8.7</v>
      </c>
      <c r="AJ21" s="125">
        <v>47.7</v>
      </c>
      <c r="AK21" s="125">
        <v>39.6</v>
      </c>
      <c r="AL21" s="125"/>
      <c r="AM21" s="125"/>
      <c r="AN21" s="125"/>
      <c r="AO21" s="125">
        <v>87.3</v>
      </c>
      <c r="AP21" s="125">
        <v>7486</v>
      </c>
      <c r="AQ21" s="125">
        <v>0.6</v>
      </c>
      <c r="AR21" s="125">
        <v>0.1</v>
      </c>
      <c r="AS21" s="125">
        <v>2.9</v>
      </c>
      <c r="AT21" s="125">
        <v>1.1</v>
      </c>
      <c r="AU21" s="125">
        <v>0.7</v>
      </c>
      <c r="AV21" s="125">
        <v>14.6</v>
      </c>
      <c r="AW21" s="125">
        <v>43.1</v>
      </c>
      <c r="AX21" s="125">
        <v>37</v>
      </c>
      <c r="AY21" s="125"/>
      <c r="AZ21" s="125"/>
      <c r="BA21" s="125"/>
      <c r="BB21" s="125">
        <v>80</v>
      </c>
      <c r="BC21" s="125">
        <v>3782</v>
      </c>
      <c r="BD21" s="125">
        <v>0.6</v>
      </c>
      <c r="BE21" s="125">
        <v>0.1</v>
      </c>
      <c r="BF21" s="125">
        <v>3.1</v>
      </c>
      <c r="BG21" s="125">
        <v>1.1</v>
      </c>
      <c r="BH21" s="125">
        <v>0.6</v>
      </c>
      <c r="BI21" s="125">
        <v>14</v>
      </c>
      <c r="BJ21" s="125">
        <v>40.2</v>
      </c>
      <c r="BK21" s="125">
        <v>40.2</v>
      </c>
      <c r="BL21" s="125"/>
      <c r="BM21" s="125"/>
      <c r="BN21" s="125"/>
      <c r="BO21" s="125">
        <v>80.4</v>
      </c>
      <c r="BP21" s="125">
        <v>3704</v>
      </c>
      <c r="BQ21" s="125">
        <v>0.6</v>
      </c>
      <c r="BR21" s="125">
        <v>0.1</v>
      </c>
      <c r="BS21" s="125">
        <v>2.7</v>
      </c>
      <c r="BT21" s="125">
        <v>1.1</v>
      </c>
      <c r="BU21" s="126">
        <v>0.7</v>
      </c>
      <c r="BV21" s="125">
        <v>15.1</v>
      </c>
      <c r="BW21" s="125">
        <v>45.9</v>
      </c>
      <c r="BX21" s="125">
        <v>33.7</v>
      </c>
      <c r="BY21" s="125"/>
      <c r="BZ21" s="125"/>
      <c r="CA21" s="125"/>
      <c r="CB21" s="125">
        <v>79.7</v>
      </c>
      <c r="CC21" s="125">
        <v>7484</v>
      </c>
      <c r="CD21" s="125"/>
      <c r="CE21" s="125">
        <v>74.4</v>
      </c>
      <c r="CF21" s="125">
        <v>3780</v>
      </c>
      <c r="CG21" s="125"/>
      <c r="CH21" s="125">
        <v>72.1</v>
      </c>
      <c r="CI21" s="125">
        <v>3704</v>
      </c>
      <c r="CJ21" s="125"/>
      <c r="CK21" s="125">
        <v>76.8</v>
      </c>
      <c r="CL21" s="119" t="s">
        <v>206</v>
      </c>
      <c r="CM21" s="119" t="s">
        <v>206</v>
      </c>
      <c r="CN21" s="119" t="s">
        <v>206</v>
      </c>
      <c r="CO21" s="119" t="s">
        <v>206</v>
      </c>
      <c r="CP21" s="119" t="s">
        <v>206</v>
      </c>
      <c r="CQ21" s="119" t="s">
        <v>206</v>
      </c>
      <c r="CR21" s="119" t="s">
        <v>206</v>
      </c>
      <c r="CS21" s="119" t="s">
        <v>206</v>
      </c>
      <c r="CT21" s="119" t="s">
        <v>206</v>
      </c>
      <c r="CU21" s="125"/>
      <c r="CV21" s="125"/>
      <c r="CW21" s="125"/>
      <c r="CX21" s="125"/>
      <c r="CY21" s="125"/>
      <c r="CZ21" s="125"/>
      <c r="DA21" s="125"/>
      <c r="DB21" s="125"/>
      <c r="DC21" s="125"/>
      <c r="DD21" s="125"/>
      <c r="DE21" s="125"/>
      <c r="DF21" s="125"/>
      <c r="DG21" s="125"/>
      <c r="DH21" s="125"/>
      <c r="DI21" s="125"/>
      <c r="DJ21" s="125"/>
      <c r="DK21" s="125"/>
      <c r="DL21" s="125"/>
      <c r="DM21" s="125"/>
      <c r="DN21" s="125"/>
      <c r="DO21" s="125"/>
    </row>
    <row r="22" spans="2:119" ht="12.75">
      <c r="B22" s="119" t="s">
        <v>107</v>
      </c>
      <c r="C22" s="119">
        <v>18728</v>
      </c>
      <c r="D22" s="119">
        <v>0.7</v>
      </c>
      <c r="E22" s="119">
        <v>1.2</v>
      </c>
      <c r="F22" s="119">
        <v>7.6</v>
      </c>
      <c r="G22" s="119">
        <v>1.4</v>
      </c>
      <c r="H22" s="119">
        <v>0.9</v>
      </c>
      <c r="I22" s="119">
        <v>16.3</v>
      </c>
      <c r="J22" s="119">
        <v>46.1</v>
      </c>
      <c r="K22" s="119">
        <v>25.8</v>
      </c>
      <c r="O22" s="119">
        <v>71.9</v>
      </c>
      <c r="P22" s="125">
        <v>9569</v>
      </c>
      <c r="Q22" s="125">
        <v>0.8</v>
      </c>
      <c r="R22" s="125">
        <v>1.2</v>
      </c>
      <c r="S22" s="125">
        <v>8.9</v>
      </c>
      <c r="T22" s="125">
        <v>2</v>
      </c>
      <c r="U22" s="125">
        <v>1.2</v>
      </c>
      <c r="V22" s="125">
        <v>18.5</v>
      </c>
      <c r="W22" s="125">
        <v>47.2</v>
      </c>
      <c r="X22" s="125">
        <v>20.3</v>
      </c>
      <c r="Y22" s="125"/>
      <c r="Z22" s="125"/>
      <c r="AA22" s="125"/>
      <c r="AB22" s="125">
        <v>67.5</v>
      </c>
      <c r="AC22" s="125">
        <v>9159</v>
      </c>
      <c r="AD22" s="125">
        <v>0.6</v>
      </c>
      <c r="AE22" s="125">
        <v>1.2</v>
      </c>
      <c r="AF22" s="125">
        <v>6.2</v>
      </c>
      <c r="AG22" s="125">
        <v>0.8</v>
      </c>
      <c r="AH22" s="125">
        <v>0.7</v>
      </c>
      <c r="AI22" s="125">
        <v>13.9</v>
      </c>
      <c r="AJ22" s="125">
        <v>45</v>
      </c>
      <c r="AK22" s="125">
        <v>31.5</v>
      </c>
      <c r="AL22" s="125"/>
      <c r="AM22" s="125"/>
      <c r="AN22" s="125"/>
      <c r="AO22" s="125">
        <v>76.5</v>
      </c>
      <c r="AP22" s="125">
        <v>18730</v>
      </c>
      <c r="AQ22" s="125">
        <v>0.7</v>
      </c>
      <c r="AR22" s="125">
        <v>1.1</v>
      </c>
      <c r="AS22" s="125">
        <v>4.8</v>
      </c>
      <c r="AT22" s="125">
        <v>1.3</v>
      </c>
      <c r="AU22" s="125">
        <v>0.7</v>
      </c>
      <c r="AV22" s="125">
        <v>15.3</v>
      </c>
      <c r="AW22" s="125">
        <v>42.3</v>
      </c>
      <c r="AX22" s="125">
        <v>33.8</v>
      </c>
      <c r="AY22" s="125"/>
      <c r="AZ22" s="125"/>
      <c r="BA22" s="125"/>
      <c r="BB22" s="125">
        <v>76.1</v>
      </c>
      <c r="BC22" s="125">
        <v>9570</v>
      </c>
      <c r="BD22" s="125">
        <v>0.7</v>
      </c>
      <c r="BE22" s="125">
        <v>1.1</v>
      </c>
      <c r="BF22" s="125">
        <v>5.2</v>
      </c>
      <c r="BG22" s="125">
        <v>1.2</v>
      </c>
      <c r="BH22" s="125">
        <v>0.6</v>
      </c>
      <c r="BI22" s="125">
        <v>13.7</v>
      </c>
      <c r="BJ22" s="125">
        <v>41</v>
      </c>
      <c r="BK22" s="125">
        <v>36.4</v>
      </c>
      <c r="BL22" s="125"/>
      <c r="BM22" s="125"/>
      <c r="BN22" s="125"/>
      <c r="BO22" s="125">
        <v>77.4</v>
      </c>
      <c r="BP22" s="125">
        <v>9160</v>
      </c>
      <c r="BQ22" s="125">
        <v>0.7</v>
      </c>
      <c r="BR22" s="125">
        <v>1.1</v>
      </c>
      <c r="BS22" s="125">
        <v>4.3</v>
      </c>
      <c r="BT22" s="125">
        <v>1.4</v>
      </c>
      <c r="BU22" s="126">
        <v>0.7</v>
      </c>
      <c r="BV22" s="125">
        <v>16.9</v>
      </c>
      <c r="BW22" s="125">
        <v>43.8</v>
      </c>
      <c r="BX22" s="125">
        <v>31</v>
      </c>
      <c r="BY22" s="125"/>
      <c r="BZ22" s="125"/>
      <c r="CA22" s="125"/>
      <c r="CB22" s="125">
        <v>74.8</v>
      </c>
      <c r="CC22" s="125">
        <v>18724</v>
      </c>
      <c r="CD22" s="125"/>
      <c r="CE22" s="125">
        <v>65.9</v>
      </c>
      <c r="CF22" s="125">
        <v>9566</v>
      </c>
      <c r="CG22" s="125"/>
      <c r="CH22" s="125">
        <v>63.6</v>
      </c>
      <c r="CI22" s="125">
        <v>9158</v>
      </c>
      <c r="CJ22" s="125"/>
      <c r="CK22" s="125">
        <v>68.2</v>
      </c>
      <c r="CL22" s="119" t="s">
        <v>206</v>
      </c>
      <c r="CM22" s="119" t="s">
        <v>206</v>
      </c>
      <c r="CN22" s="119" t="s">
        <v>206</v>
      </c>
      <c r="CO22" s="119" t="s">
        <v>206</v>
      </c>
      <c r="CP22" s="119" t="s">
        <v>206</v>
      </c>
      <c r="CQ22" s="119" t="s">
        <v>206</v>
      </c>
      <c r="CR22" s="119" t="s">
        <v>206</v>
      </c>
      <c r="CS22" s="119" t="s">
        <v>206</v>
      </c>
      <c r="CT22" s="119" t="s">
        <v>206</v>
      </c>
      <c r="CU22" s="125"/>
      <c r="CV22" s="125"/>
      <c r="CW22" s="125"/>
      <c r="CX22" s="125"/>
      <c r="CY22" s="125"/>
      <c r="CZ22" s="125"/>
      <c r="DA22" s="125"/>
      <c r="DB22" s="125"/>
      <c r="DC22" s="125"/>
      <c r="DD22" s="125"/>
      <c r="DE22" s="125"/>
      <c r="DF22" s="125"/>
      <c r="DG22" s="125"/>
      <c r="DH22" s="125"/>
      <c r="DI22" s="125"/>
      <c r="DJ22" s="125"/>
      <c r="DK22" s="125"/>
      <c r="DL22" s="125"/>
      <c r="DM22" s="125"/>
      <c r="DN22" s="125"/>
      <c r="DO22" s="125"/>
    </row>
    <row r="23" spans="2:119" ht="12.75">
      <c r="B23" s="119" t="s">
        <v>67</v>
      </c>
      <c r="C23" s="119">
        <v>8381</v>
      </c>
      <c r="D23" s="119">
        <v>0.3</v>
      </c>
      <c r="E23" s="119">
        <v>0.2</v>
      </c>
      <c r="F23" s="119">
        <v>3.8</v>
      </c>
      <c r="G23" s="119">
        <v>0.8</v>
      </c>
      <c r="H23" s="119">
        <v>0.6</v>
      </c>
      <c r="I23" s="119">
        <v>16.6</v>
      </c>
      <c r="J23" s="119">
        <v>55.2</v>
      </c>
      <c r="K23" s="119">
        <v>22.5</v>
      </c>
      <c r="O23" s="119">
        <v>77.7</v>
      </c>
      <c r="P23" s="125">
        <v>4221</v>
      </c>
      <c r="Q23" s="125">
        <v>0.4</v>
      </c>
      <c r="R23" s="125">
        <v>0.2</v>
      </c>
      <c r="S23" s="125">
        <v>4.5</v>
      </c>
      <c r="T23" s="125">
        <v>1.2</v>
      </c>
      <c r="U23" s="125">
        <v>0.8</v>
      </c>
      <c r="V23" s="125">
        <v>20.2</v>
      </c>
      <c r="W23" s="125">
        <v>55.1</v>
      </c>
      <c r="X23" s="125">
        <v>17.6</v>
      </c>
      <c r="Y23" s="125"/>
      <c r="Z23" s="125"/>
      <c r="AA23" s="125"/>
      <c r="AB23" s="125">
        <v>72.7</v>
      </c>
      <c r="AC23" s="125">
        <v>4160</v>
      </c>
      <c r="AD23" s="125">
        <v>0.1</v>
      </c>
      <c r="AE23" s="125">
        <v>0.1</v>
      </c>
      <c r="AF23" s="125">
        <v>3.1</v>
      </c>
      <c r="AG23" s="125">
        <v>0.4</v>
      </c>
      <c r="AH23" s="125">
        <v>0.4</v>
      </c>
      <c r="AI23" s="125">
        <v>13.1</v>
      </c>
      <c r="AJ23" s="125">
        <v>55.4</v>
      </c>
      <c r="AK23" s="125">
        <v>27.5</v>
      </c>
      <c r="AL23" s="125"/>
      <c r="AM23" s="125"/>
      <c r="AN23" s="125"/>
      <c r="AO23" s="125">
        <v>82.8</v>
      </c>
      <c r="AP23" s="125">
        <v>8376</v>
      </c>
      <c r="AQ23" s="125">
        <v>0.3</v>
      </c>
      <c r="AR23" s="125">
        <v>0.2</v>
      </c>
      <c r="AS23" s="125">
        <v>3.5</v>
      </c>
      <c r="AT23" s="125">
        <v>1.7</v>
      </c>
      <c r="AU23" s="125">
        <v>1</v>
      </c>
      <c r="AV23" s="125">
        <v>17</v>
      </c>
      <c r="AW23" s="125">
        <v>46.8</v>
      </c>
      <c r="AX23" s="125">
        <v>29.7</v>
      </c>
      <c r="AY23" s="125"/>
      <c r="AZ23" s="125"/>
      <c r="BA23" s="125"/>
      <c r="BB23" s="125">
        <v>76.5</v>
      </c>
      <c r="BC23" s="125">
        <v>4218</v>
      </c>
      <c r="BD23" s="125">
        <v>0.3</v>
      </c>
      <c r="BE23" s="125">
        <v>0.2</v>
      </c>
      <c r="BF23" s="125">
        <v>4</v>
      </c>
      <c r="BG23" s="125">
        <v>1.8</v>
      </c>
      <c r="BH23" s="125">
        <v>0.7</v>
      </c>
      <c r="BI23" s="125">
        <v>15.8</v>
      </c>
      <c r="BJ23" s="125">
        <v>44.1</v>
      </c>
      <c r="BK23" s="125">
        <v>33.2</v>
      </c>
      <c r="BL23" s="125"/>
      <c r="BM23" s="125"/>
      <c r="BN23" s="125"/>
      <c r="BO23" s="125">
        <v>77.3</v>
      </c>
      <c r="BP23" s="125">
        <v>4158</v>
      </c>
      <c r="BQ23" s="125">
        <v>0.3</v>
      </c>
      <c r="BR23" s="125">
        <v>0.1</v>
      </c>
      <c r="BS23" s="125">
        <v>2.9</v>
      </c>
      <c r="BT23" s="125">
        <v>1.5</v>
      </c>
      <c r="BU23" s="126">
        <v>1.3</v>
      </c>
      <c r="BV23" s="125">
        <v>18.2</v>
      </c>
      <c r="BW23" s="125">
        <v>49.5</v>
      </c>
      <c r="BX23" s="125">
        <v>26.2</v>
      </c>
      <c r="BY23" s="125"/>
      <c r="BZ23" s="125"/>
      <c r="CA23" s="125"/>
      <c r="CB23" s="125">
        <v>75.6</v>
      </c>
      <c r="CC23" s="125">
        <v>8376</v>
      </c>
      <c r="CD23" s="125"/>
      <c r="CE23" s="125">
        <v>69.4</v>
      </c>
      <c r="CF23" s="125">
        <v>4218</v>
      </c>
      <c r="CG23" s="125"/>
      <c r="CH23" s="125">
        <v>67.4</v>
      </c>
      <c r="CI23" s="125">
        <v>4158</v>
      </c>
      <c r="CJ23" s="125"/>
      <c r="CK23" s="125">
        <v>71.4</v>
      </c>
      <c r="CL23" s="119" t="s">
        <v>206</v>
      </c>
      <c r="CM23" s="119" t="s">
        <v>206</v>
      </c>
      <c r="CN23" s="119" t="s">
        <v>206</v>
      </c>
      <c r="CO23" s="119" t="s">
        <v>206</v>
      </c>
      <c r="CP23" s="119" t="s">
        <v>206</v>
      </c>
      <c r="CQ23" s="119" t="s">
        <v>206</v>
      </c>
      <c r="CR23" s="119" t="s">
        <v>206</v>
      </c>
      <c r="CS23" s="119" t="s">
        <v>206</v>
      </c>
      <c r="CT23" s="119" t="s">
        <v>206</v>
      </c>
      <c r="CU23" s="125"/>
      <c r="CV23" s="125"/>
      <c r="CW23" s="125"/>
      <c r="CX23" s="125"/>
      <c r="CY23" s="125"/>
      <c r="CZ23" s="125"/>
      <c r="DA23" s="125"/>
      <c r="DB23" s="125"/>
      <c r="DC23" s="125"/>
      <c r="DD23" s="125"/>
      <c r="DE23" s="125"/>
      <c r="DF23" s="125"/>
      <c r="DG23" s="125"/>
      <c r="DH23" s="125"/>
      <c r="DI23" s="125"/>
      <c r="DJ23" s="125"/>
      <c r="DK23" s="125"/>
      <c r="DL23" s="125"/>
      <c r="DM23" s="125"/>
      <c r="DN23" s="125"/>
      <c r="DO23" s="125"/>
    </row>
    <row r="24" spans="2:119" ht="12.75">
      <c r="B24" s="119" t="s">
        <v>848</v>
      </c>
      <c r="C24" s="119">
        <v>1798</v>
      </c>
      <c r="D24" s="119">
        <v>0.8</v>
      </c>
      <c r="E24" s="119">
        <v>7</v>
      </c>
      <c r="F24" s="119">
        <v>17.3</v>
      </c>
      <c r="G24" s="119">
        <v>1.7</v>
      </c>
      <c r="H24" s="119">
        <v>0.9</v>
      </c>
      <c r="I24" s="119">
        <v>16.7</v>
      </c>
      <c r="J24" s="119">
        <v>41.4</v>
      </c>
      <c r="K24" s="119">
        <v>14.1</v>
      </c>
      <c r="O24" s="119">
        <v>55.6</v>
      </c>
      <c r="P24" s="125">
        <v>928</v>
      </c>
      <c r="Q24" s="125">
        <v>1.1</v>
      </c>
      <c r="R24" s="125">
        <v>6.6</v>
      </c>
      <c r="S24" s="125">
        <v>20</v>
      </c>
      <c r="T24" s="125">
        <v>1.9</v>
      </c>
      <c r="U24" s="125">
        <v>1</v>
      </c>
      <c r="V24" s="125">
        <v>18.8</v>
      </c>
      <c r="W24" s="125">
        <v>40.1</v>
      </c>
      <c r="X24" s="125">
        <v>10.6</v>
      </c>
      <c r="Y24" s="125"/>
      <c r="Z24" s="125"/>
      <c r="AA24" s="125"/>
      <c r="AB24" s="125">
        <v>50.6</v>
      </c>
      <c r="AC24" s="125">
        <v>870</v>
      </c>
      <c r="AD24" s="125">
        <v>0.6</v>
      </c>
      <c r="AE24" s="125">
        <v>7.5</v>
      </c>
      <c r="AF24" s="125">
        <v>14.4</v>
      </c>
      <c r="AG24" s="125">
        <v>1.4</v>
      </c>
      <c r="AH24" s="125">
        <v>0.8</v>
      </c>
      <c r="AI24" s="125">
        <v>14.5</v>
      </c>
      <c r="AJ24" s="125">
        <v>42.9</v>
      </c>
      <c r="AK24" s="125">
        <v>17.9</v>
      </c>
      <c r="AL24" s="125"/>
      <c r="AM24" s="125"/>
      <c r="AN24" s="125"/>
      <c r="AO24" s="125">
        <v>60.8</v>
      </c>
      <c r="AP24" s="125">
        <v>1796</v>
      </c>
      <c r="AQ24" s="125">
        <v>0.9</v>
      </c>
      <c r="AR24" s="125">
        <v>7.4</v>
      </c>
      <c r="AS24" s="125">
        <v>13.2</v>
      </c>
      <c r="AT24" s="125">
        <v>2</v>
      </c>
      <c r="AU24" s="125">
        <v>0.9</v>
      </c>
      <c r="AV24" s="125">
        <v>21.8</v>
      </c>
      <c r="AW24" s="125">
        <v>35.9</v>
      </c>
      <c r="AX24" s="125">
        <v>17.8</v>
      </c>
      <c r="AY24" s="125"/>
      <c r="AZ24" s="125"/>
      <c r="BA24" s="125"/>
      <c r="BB24" s="125">
        <v>53.7</v>
      </c>
      <c r="BC24" s="125">
        <v>928</v>
      </c>
      <c r="BD24" s="125">
        <v>1.3</v>
      </c>
      <c r="BE24" s="125">
        <v>7.3</v>
      </c>
      <c r="BF24" s="125">
        <v>14.7</v>
      </c>
      <c r="BG24" s="125">
        <v>1.7</v>
      </c>
      <c r="BH24" s="125">
        <v>1</v>
      </c>
      <c r="BI24" s="125">
        <v>18.9</v>
      </c>
      <c r="BJ24" s="125">
        <v>34.2</v>
      </c>
      <c r="BK24" s="125">
        <v>21</v>
      </c>
      <c r="BL24" s="125"/>
      <c r="BM24" s="125"/>
      <c r="BN24" s="125"/>
      <c r="BO24" s="125">
        <v>55.2</v>
      </c>
      <c r="BP24" s="125">
        <v>868</v>
      </c>
      <c r="BQ24" s="125">
        <v>0.6</v>
      </c>
      <c r="BR24" s="125">
        <v>7.5</v>
      </c>
      <c r="BS24" s="125">
        <v>11.6</v>
      </c>
      <c r="BT24" s="125">
        <v>2.3</v>
      </c>
      <c r="BU24" s="126">
        <v>0.8</v>
      </c>
      <c r="BV24" s="125">
        <v>25</v>
      </c>
      <c r="BW24" s="125">
        <v>37.7</v>
      </c>
      <c r="BX24" s="125">
        <v>14.4</v>
      </c>
      <c r="BY24" s="125"/>
      <c r="BZ24" s="125"/>
      <c r="CA24" s="125"/>
      <c r="CB24" s="125">
        <v>52.1</v>
      </c>
      <c r="CC24" s="125">
        <v>1795</v>
      </c>
      <c r="CD24" s="125"/>
      <c r="CE24" s="125">
        <v>45.2</v>
      </c>
      <c r="CF24" s="125">
        <v>927</v>
      </c>
      <c r="CG24" s="125"/>
      <c r="CH24" s="125">
        <v>44.6</v>
      </c>
      <c r="CI24" s="125">
        <v>868</v>
      </c>
      <c r="CJ24" s="125"/>
      <c r="CK24" s="125">
        <v>45.9</v>
      </c>
      <c r="CL24" s="119" t="s">
        <v>206</v>
      </c>
      <c r="CM24" s="119" t="s">
        <v>206</v>
      </c>
      <c r="CN24" s="119" t="s">
        <v>206</v>
      </c>
      <c r="CO24" s="119" t="s">
        <v>206</v>
      </c>
      <c r="CP24" s="119" t="s">
        <v>206</v>
      </c>
      <c r="CQ24" s="119" t="s">
        <v>206</v>
      </c>
      <c r="CR24" s="119" t="s">
        <v>206</v>
      </c>
      <c r="CS24" s="119" t="s">
        <v>206</v>
      </c>
      <c r="CT24" s="119" t="s">
        <v>206</v>
      </c>
      <c r="CU24" s="125"/>
      <c r="CV24" s="125"/>
      <c r="CW24" s="125"/>
      <c r="CX24" s="125"/>
      <c r="CY24" s="125"/>
      <c r="CZ24" s="125"/>
      <c r="DA24" s="125"/>
      <c r="DB24" s="125"/>
      <c r="DC24" s="125"/>
      <c r="DD24" s="125"/>
      <c r="DE24" s="125"/>
      <c r="DF24" s="125"/>
      <c r="DG24" s="125"/>
      <c r="DH24" s="125"/>
      <c r="DI24" s="125"/>
      <c r="DJ24" s="125"/>
      <c r="DK24" s="125"/>
      <c r="DL24" s="125"/>
      <c r="DM24" s="125"/>
      <c r="DN24" s="125"/>
      <c r="DO24" s="125"/>
    </row>
    <row r="25" spans="2:119" ht="12.75">
      <c r="B25" s="119" t="s">
        <v>68</v>
      </c>
      <c r="C25" s="119">
        <v>8059</v>
      </c>
      <c r="D25" s="119">
        <v>0.4</v>
      </c>
      <c r="E25" s="125" t="s">
        <v>782</v>
      </c>
      <c r="F25" s="119">
        <v>3.8</v>
      </c>
      <c r="G25" s="119">
        <v>1.3</v>
      </c>
      <c r="H25" s="119">
        <v>0.6</v>
      </c>
      <c r="I25" s="119">
        <v>18.6</v>
      </c>
      <c r="J25" s="119">
        <v>55.4</v>
      </c>
      <c r="K25" s="119">
        <v>20</v>
      </c>
      <c r="O25" s="119">
        <v>75.4</v>
      </c>
      <c r="P25" s="125">
        <v>3975</v>
      </c>
      <c r="Q25" s="125">
        <v>0.5</v>
      </c>
      <c r="R25" s="125" t="s">
        <v>782</v>
      </c>
      <c r="S25" s="125">
        <v>5.5</v>
      </c>
      <c r="T25" s="125">
        <v>1.8</v>
      </c>
      <c r="U25" s="125">
        <v>0.9</v>
      </c>
      <c r="V25" s="125">
        <v>23.4</v>
      </c>
      <c r="W25" s="125">
        <v>54.7</v>
      </c>
      <c r="X25" s="125">
        <v>13.2</v>
      </c>
      <c r="Y25" s="125"/>
      <c r="Z25" s="125"/>
      <c r="AA25" s="125"/>
      <c r="AB25" s="125">
        <v>67.9</v>
      </c>
      <c r="AC25" s="125">
        <v>4084</v>
      </c>
      <c r="AD25" s="125">
        <v>0.2</v>
      </c>
      <c r="AE25" s="125" t="s">
        <v>782</v>
      </c>
      <c r="AF25" s="125">
        <v>2.1</v>
      </c>
      <c r="AG25" s="125">
        <v>0.8</v>
      </c>
      <c r="AH25" s="125">
        <v>0.3</v>
      </c>
      <c r="AI25" s="125">
        <v>13.8</v>
      </c>
      <c r="AJ25" s="125">
        <v>56</v>
      </c>
      <c r="AK25" s="125">
        <v>26.6</v>
      </c>
      <c r="AL25" s="125"/>
      <c r="AM25" s="125"/>
      <c r="AN25" s="125"/>
      <c r="AO25" s="125">
        <v>82.7</v>
      </c>
      <c r="AP25" s="125">
        <v>8053</v>
      </c>
      <c r="AQ25" s="125">
        <v>0.4</v>
      </c>
      <c r="AR25" s="125">
        <v>0</v>
      </c>
      <c r="AS25" s="125">
        <v>3.7</v>
      </c>
      <c r="AT25" s="125">
        <v>2.2</v>
      </c>
      <c r="AU25" s="125">
        <v>1.3</v>
      </c>
      <c r="AV25" s="125">
        <v>22.5</v>
      </c>
      <c r="AW25" s="125">
        <v>49.4</v>
      </c>
      <c r="AX25" s="125">
        <v>20.5</v>
      </c>
      <c r="AY25" s="125"/>
      <c r="AZ25" s="125"/>
      <c r="BA25" s="125"/>
      <c r="BB25" s="125">
        <v>69.9</v>
      </c>
      <c r="BC25" s="125">
        <v>3972</v>
      </c>
      <c r="BD25" s="125">
        <v>0.6</v>
      </c>
      <c r="BE25" s="125">
        <v>0.1</v>
      </c>
      <c r="BF25" s="125">
        <v>4.9</v>
      </c>
      <c r="BG25" s="125">
        <v>2.2</v>
      </c>
      <c r="BH25" s="125">
        <v>1.4</v>
      </c>
      <c r="BI25" s="125">
        <v>22.1</v>
      </c>
      <c r="BJ25" s="125">
        <v>47.7</v>
      </c>
      <c r="BK25" s="125">
        <v>21.1</v>
      </c>
      <c r="BL25" s="125"/>
      <c r="BM25" s="125"/>
      <c r="BN25" s="125"/>
      <c r="BO25" s="125">
        <v>68.8</v>
      </c>
      <c r="BP25" s="125">
        <v>4081</v>
      </c>
      <c r="BQ25" s="125">
        <v>0.2</v>
      </c>
      <c r="BR25" s="125">
        <v>0</v>
      </c>
      <c r="BS25" s="125">
        <v>2.5</v>
      </c>
      <c r="BT25" s="125">
        <v>2.2</v>
      </c>
      <c r="BU25" s="126">
        <v>1.2</v>
      </c>
      <c r="BV25" s="125">
        <v>22.9</v>
      </c>
      <c r="BW25" s="125">
        <v>51.1</v>
      </c>
      <c r="BX25" s="125">
        <v>19.9</v>
      </c>
      <c r="BY25" s="125"/>
      <c r="BZ25" s="125"/>
      <c r="CA25" s="125"/>
      <c r="CB25" s="125">
        <v>71</v>
      </c>
      <c r="CC25" s="125">
        <v>8053</v>
      </c>
      <c r="CD25" s="125"/>
      <c r="CE25" s="125">
        <v>63.4</v>
      </c>
      <c r="CF25" s="125">
        <v>3972</v>
      </c>
      <c r="CG25" s="125"/>
      <c r="CH25" s="125">
        <v>59.1</v>
      </c>
      <c r="CI25" s="125">
        <v>4081</v>
      </c>
      <c r="CJ25" s="125"/>
      <c r="CK25" s="125">
        <v>67.5</v>
      </c>
      <c r="CL25" s="119" t="s">
        <v>206</v>
      </c>
      <c r="CM25" s="119" t="s">
        <v>206</v>
      </c>
      <c r="CN25" s="119" t="s">
        <v>206</v>
      </c>
      <c r="CO25" s="119" t="s">
        <v>206</v>
      </c>
      <c r="CP25" s="119" t="s">
        <v>206</v>
      </c>
      <c r="CQ25" s="119" t="s">
        <v>206</v>
      </c>
      <c r="CR25" s="119" t="s">
        <v>206</v>
      </c>
      <c r="CS25" s="119" t="s">
        <v>206</v>
      </c>
      <c r="CT25" s="119" t="s">
        <v>206</v>
      </c>
      <c r="CU25" s="125"/>
      <c r="CV25" s="125"/>
      <c r="CW25" s="125"/>
      <c r="CX25" s="125"/>
      <c r="CY25" s="125"/>
      <c r="CZ25" s="125"/>
      <c r="DA25" s="125"/>
      <c r="DB25" s="125"/>
      <c r="DC25" s="125"/>
      <c r="DD25" s="125"/>
      <c r="DE25" s="125"/>
      <c r="DF25" s="125"/>
      <c r="DG25" s="125"/>
      <c r="DH25" s="125"/>
      <c r="DI25" s="125"/>
      <c r="DJ25" s="125"/>
      <c r="DK25" s="125"/>
      <c r="DL25" s="125"/>
      <c r="DM25" s="125"/>
      <c r="DN25" s="125"/>
      <c r="DO25" s="125"/>
    </row>
    <row r="26" spans="2:119" ht="12.75">
      <c r="B26" s="119" t="s">
        <v>26</v>
      </c>
      <c r="C26" s="119">
        <v>1908</v>
      </c>
      <c r="D26" s="119">
        <v>0.3</v>
      </c>
      <c r="E26" s="119">
        <v>0.8</v>
      </c>
      <c r="F26" s="119">
        <v>4</v>
      </c>
      <c r="G26" s="119">
        <v>0.7</v>
      </c>
      <c r="H26" s="119">
        <v>0.3</v>
      </c>
      <c r="I26" s="119">
        <v>10.1</v>
      </c>
      <c r="J26" s="119">
        <v>41.7</v>
      </c>
      <c r="K26" s="119">
        <v>42</v>
      </c>
      <c r="O26" s="119">
        <v>83.7</v>
      </c>
      <c r="P26" s="125">
        <v>961</v>
      </c>
      <c r="Q26" s="125" t="s">
        <v>782</v>
      </c>
      <c r="R26" s="125">
        <v>0.5</v>
      </c>
      <c r="S26" s="125">
        <v>6.1</v>
      </c>
      <c r="T26" s="125">
        <v>0.7</v>
      </c>
      <c r="U26" s="125">
        <v>0.3</v>
      </c>
      <c r="V26" s="125">
        <v>12.3</v>
      </c>
      <c r="W26" s="125">
        <v>44.8</v>
      </c>
      <c r="X26" s="125">
        <v>34.8</v>
      </c>
      <c r="Y26" s="125"/>
      <c r="Z26" s="125"/>
      <c r="AA26" s="125"/>
      <c r="AB26" s="125">
        <v>79.6</v>
      </c>
      <c r="AC26" s="125">
        <v>947</v>
      </c>
      <c r="AD26" s="125" t="s">
        <v>782</v>
      </c>
      <c r="AE26" s="125">
        <v>1.1</v>
      </c>
      <c r="AF26" s="125">
        <v>1.9</v>
      </c>
      <c r="AG26" s="125">
        <v>0.7</v>
      </c>
      <c r="AH26" s="125">
        <v>0.3</v>
      </c>
      <c r="AI26" s="125">
        <v>7.9</v>
      </c>
      <c r="AJ26" s="125">
        <v>38.4</v>
      </c>
      <c r="AK26" s="125">
        <v>49.4</v>
      </c>
      <c r="AL26" s="125"/>
      <c r="AM26" s="125"/>
      <c r="AN26" s="125"/>
      <c r="AO26" s="125">
        <v>87.9</v>
      </c>
      <c r="AP26" s="125">
        <v>1909</v>
      </c>
      <c r="AQ26" s="125">
        <v>0.3</v>
      </c>
      <c r="AR26" s="125">
        <v>0.3</v>
      </c>
      <c r="AS26" s="125">
        <v>2.4</v>
      </c>
      <c r="AT26" s="125">
        <v>0.4</v>
      </c>
      <c r="AU26" s="125">
        <v>0.2</v>
      </c>
      <c r="AV26" s="125">
        <v>4.5</v>
      </c>
      <c r="AW26" s="125">
        <v>25.4</v>
      </c>
      <c r="AX26" s="125">
        <v>66.6</v>
      </c>
      <c r="AY26" s="125"/>
      <c r="AZ26" s="125"/>
      <c r="BA26" s="125"/>
      <c r="BB26" s="125">
        <v>92</v>
      </c>
      <c r="BC26" s="125">
        <v>961</v>
      </c>
      <c r="BD26" s="125" t="s">
        <v>782</v>
      </c>
      <c r="BE26" s="125" t="s">
        <v>782</v>
      </c>
      <c r="BF26" s="125">
        <v>3.2</v>
      </c>
      <c r="BG26" s="125" t="s">
        <v>782</v>
      </c>
      <c r="BH26" s="125" t="s">
        <v>782</v>
      </c>
      <c r="BI26" s="125">
        <v>3.3</v>
      </c>
      <c r="BJ26" s="125">
        <v>22.9</v>
      </c>
      <c r="BK26" s="125">
        <v>69.6</v>
      </c>
      <c r="BL26" s="125"/>
      <c r="BM26" s="125"/>
      <c r="BN26" s="125"/>
      <c r="BO26" s="125">
        <v>92.5</v>
      </c>
      <c r="BP26" s="125">
        <v>948</v>
      </c>
      <c r="BQ26" s="125" t="s">
        <v>782</v>
      </c>
      <c r="BR26" s="125" t="s">
        <v>782</v>
      </c>
      <c r="BS26" s="125">
        <v>1.5</v>
      </c>
      <c r="BT26" s="125" t="s">
        <v>782</v>
      </c>
      <c r="BU26" s="126" t="s">
        <v>782</v>
      </c>
      <c r="BV26" s="125">
        <v>5.7</v>
      </c>
      <c r="BW26" s="125">
        <v>28</v>
      </c>
      <c r="BX26" s="125">
        <v>63.6</v>
      </c>
      <c r="BY26" s="125"/>
      <c r="BZ26" s="125"/>
      <c r="CA26" s="125"/>
      <c r="CB26" s="125">
        <v>91.6</v>
      </c>
      <c r="CC26" s="125">
        <v>1908</v>
      </c>
      <c r="CD26" s="125"/>
      <c r="CE26" s="125">
        <v>81.8</v>
      </c>
      <c r="CF26" s="125">
        <v>961</v>
      </c>
      <c r="CG26" s="125"/>
      <c r="CH26" s="125">
        <v>78.8</v>
      </c>
      <c r="CI26" s="125">
        <v>947</v>
      </c>
      <c r="CJ26" s="125"/>
      <c r="CK26" s="125">
        <v>84.9</v>
      </c>
      <c r="CL26" s="119" t="s">
        <v>206</v>
      </c>
      <c r="CM26" s="119" t="s">
        <v>206</v>
      </c>
      <c r="CN26" s="119" t="s">
        <v>206</v>
      </c>
      <c r="CO26" s="119" t="s">
        <v>206</v>
      </c>
      <c r="CP26" s="119" t="s">
        <v>206</v>
      </c>
      <c r="CQ26" s="119" t="s">
        <v>206</v>
      </c>
      <c r="CR26" s="119" t="s">
        <v>206</v>
      </c>
      <c r="CS26" s="119" t="s">
        <v>206</v>
      </c>
      <c r="CT26" s="119" t="s">
        <v>206</v>
      </c>
      <c r="CU26" s="125"/>
      <c r="CV26" s="125"/>
      <c r="CW26" s="125"/>
      <c r="CX26" s="125"/>
      <c r="CY26" s="125"/>
      <c r="CZ26" s="125"/>
      <c r="DA26" s="125"/>
      <c r="DB26" s="125"/>
      <c r="DC26" s="125"/>
      <c r="DD26" s="125"/>
      <c r="DE26" s="125"/>
      <c r="DF26" s="125"/>
      <c r="DG26" s="125"/>
      <c r="DH26" s="125"/>
      <c r="DI26" s="125"/>
      <c r="DJ26" s="125"/>
      <c r="DK26" s="125"/>
      <c r="DL26" s="125"/>
      <c r="DM26" s="125"/>
      <c r="DN26" s="125"/>
      <c r="DO26" s="125"/>
    </row>
    <row r="27" spans="2:119" ht="12.75">
      <c r="B27" s="119" t="s">
        <v>114</v>
      </c>
      <c r="C27" s="119">
        <v>974</v>
      </c>
      <c r="D27" s="119">
        <v>5.9</v>
      </c>
      <c r="E27" s="119">
        <v>0.3</v>
      </c>
      <c r="F27" s="119">
        <v>24.8</v>
      </c>
      <c r="G27" s="119">
        <v>3.8</v>
      </c>
      <c r="H27" s="119">
        <v>2.4</v>
      </c>
      <c r="I27" s="119">
        <v>29.5</v>
      </c>
      <c r="J27" s="119">
        <v>29.6</v>
      </c>
      <c r="K27" s="119">
        <v>3.8</v>
      </c>
      <c r="O27" s="119">
        <v>33.4</v>
      </c>
      <c r="P27" s="125">
        <v>527</v>
      </c>
      <c r="Q27" s="125">
        <v>6.6</v>
      </c>
      <c r="R27" s="125" t="s">
        <v>782</v>
      </c>
      <c r="S27" s="125">
        <v>28.3</v>
      </c>
      <c r="T27" s="125">
        <v>4.9</v>
      </c>
      <c r="U27" s="125">
        <v>3.2</v>
      </c>
      <c r="V27" s="125">
        <v>29.6</v>
      </c>
      <c r="W27" s="125">
        <v>24.9</v>
      </c>
      <c r="X27" s="125">
        <v>2.3</v>
      </c>
      <c r="Y27" s="125"/>
      <c r="Z27" s="125"/>
      <c r="AA27" s="125"/>
      <c r="AB27" s="125">
        <v>27.1</v>
      </c>
      <c r="AC27" s="125">
        <v>447</v>
      </c>
      <c r="AD27" s="125">
        <v>4.9</v>
      </c>
      <c r="AE27" s="125" t="s">
        <v>782</v>
      </c>
      <c r="AF27" s="125">
        <v>20.8</v>
      </c>
      <c r="AG27" s="125">
        <v>2.5</v>
      </c>
      <c r="AH27" s="125">
        <v>1.3</v>
      </c>
      <c r="AI27" s="125">
        <v>29.3</v>
      </c>
      <c r="AJ27" s="125">
        <v>35.1</v>
      </c>
      <c r="AK27" s="125">
        <v>5.6</v>
      </c>
      <c r="AL27" s="125"/>
      <c r="AM27" s="125"/>
      <c r="AN27" s="125"/>
      <c r="AO27" s="125">
        <v>40.7</v>
      </c>
      <c r="AP27" s="125">
        <v>973</v>
      </c>
      <c r="AQ27" s="125">
        <v>6.8</v>
      </c>
      <c r="AR27" s="125">
        <v>1.2</v>
      </c>
      <c r="AS27" s="125">
        <v>18.4</v>
      </c>
      <c r="AT27" s="125">
        <v>5.7</v>
      </c>
      <c r="AU27" s="125">
        <v>1.8</v>
      </c>
      <c r="AV27" s="125">
        <v>29.7</v>
      </c>
      <c r="AW27" s="125">
        <v>30.7</v>
      </c>
      <c r="AX27" s="125">
        <v>5.7</v>
      </c>
      <c r="AY27" s="125"/>
      <c r="AZ27" s="125"/>
      <c r="BA27" s="125"/>
      <c r="BB27" s="125">
        <v>36.4</v>
      </c>
      <c r="BC27" s="125">
        <v>527</v>
      </c>
      <c r="BD27" s="125">
        <v>8</v>
      </c>
      <c r="BE27" s="125">
        <v>0.8</v>
      </c>
      <c r="BF27" s="125">
        <v>19.9</v>
      </c>
      <c r="BG27" s="125">
        <v>5.1</v>
      </c>
      <c r="BH27" s="125">
        <v>1.3</v>
      </c>
      <c r="BI27" s="125">
        <v>27.1</v>
      </c>
      <c r="BJ27" s="125">
        <v>31.1</v>
      </c>
      <c r="BK27" s="125">
        <v>6.6</v>
      </c>
      <c r="BL27" s="125"/>
      <c r="BM27" s="125"/>
      <c r="BN27" s="125"/>
      <c r="BO27" s="125">
        <v>37.8</v>
      </c>
      <c r="BP27" s="125">
        <v>446</v>
      </c>
      <c r="BQ27" s="125">
        <v>5.4</v>
      </c>
      <c r="BR27" s="125">
        <v>1.8</v>
      </c>
      <c r="BS27" s="125">
        <v>16.6</v>
      </c>
      <c r="BT27" s="125">
        <v>6.3</v>
      </c>
      <c r="BU27" s="126">
        <v>2.5</v>
      </c>
      <c r="BV27" s="125">
        <v>32.7</v>
      </c>
      <c r="BW27" s="125">
        <v>30.3</v>
      </c>
      <c r="BX27" s="125">
        <v>4.5</v>
      </c>
      <c r="BY27" s="125"/>
      <c r="BZ27" s="125"/>
      <c r="CA27" s="125"/>
      <c r="CB27" s="125">
        <v>34.8</v>
      </c>
      <c r="CC27" s="125">
        <v>973</v>
      </c>
      <c r="CD27" s="125"/>
      <c r="CE27" s="125">
        <v>25</v>
      </c>
      <c r="CF27" s="125">
        <v>527</v>
      </c>
      <c r="CG27" s="125"/>
      <c r="CH27" s="125">
        <v>22.4</v>
      </c>
      <c r="CI27" s="125">
        <v>446</v>
      </c>
      <c r="CJ27" s="125"/>
      <c r="CK27" s="125">
        <v>28</v>
      </c>
      <c r="CL27" s="119" t="s">
        <v>206</v>
      </c>
      <c r="CM27" s="119" t="s">
        <v>206</v>
      </c>
      <c r="CN27" s="119" t="s">
        <v>206</v>
      </c>
      <c r="CO27" s="119" t="s">
        <v>206</v>
      </c>
      <c r="CP27" s="119" t="s">
        <v>206</v>
      </c>
      <c r="CQ27" s="119" t="s">
        <v>206</v>
      </c>
      <c r="CR27" s="119" t="s">
        <v>206</v>
      </c>
      <c r="CS27" s="119" t="s">
        <v>206</v>
      </c>
      <c r="CT27" s="119" t="s">
        <v>206</v>
      </c>
      <c r="CU27" s="125"/>
      <c r="CV27" s="125"/>
      <c r="CW27" s="125"/>
      <c r="CX27" s="125"/>
      <c r="CY27" s="125"/>
      <c r="CZ27" s="125"/>
      <c r="DA27" s="125"/>
      <c r="DB27" s="125"/>
      <c r="DC27" s="125"/>
      <c r="DD27" s="125"/>
      <c r="DE27" s="125"/>
      <c r="DF27" s="125"/>
      <c r="DG27" s="125"/>
      <c r="DH27" s="125"/>
      <c r="DI27" s="125"/>
      <c r="DJ27" s="125"/>
      <c r="DK27" s="125"/>
      <c r="DL27" s="125"/>
      <c r="DM27" s="125"/>
      <c r="DN27" s="125"/>
      <c r="DO27" s="125"/>
    </row>
    <row r="28" spans="2:119" ht="12.75">
      <c r="B28" s="119" t="s">
        <v>65</v>
      </c>
      <c r="C28" s="119">
        <v>13155</v>
      </c>
      <c r="D28" s="119">
        <v>0.3</v>
      </c>
      <c r="E28" s="119">
        <v>0.1</v>
      </c>
      <c r="F28" s="119">
        <v>2.5</v>
      </c>
      <c r="G28" s="119">
        <v>0.4</v>
      </c>
      <c r="H28" s="119">
        <v>0.3</v>
      </c>
      <c r="I28" s="119">
        <v>11.9</v>
      </c>
      <c r="J28" s="119">
        <v>51.7</v>
      </c>
      <c r="K28" s="119">
        <v>32.8</v>
      </c>
      <c r="O28" s="119">
        <v>84.5</v>
      </c>
      <c r="P28" s="125">
        <v>6738</v>
      </c>
      <c r="Q28" s="125">
        <v>0.3</v>
      </c>
      <c r="R28" s="125">
        <v>0.1</v>
      </c>
      <c r="S28" s="125">
        <v>3.3</v>
      </c>
      <c r="T28" s="125">
        <v>0.6</v>
      </c>
      <c r="U28" s="125">
        <v>0.3</v>
      </c>
      <c r="V28" s="125">
        <v>14.4</v>
      </c>
      <c r="W28" s="125">
        <v>53.8</v>
      </c>
      <c r="X28" s="125">
        <v>27.3</v>
      </c>
      <c r="Y28" s="125"/>
      <c r="Z28" s="125"/>
      <c r="AA28" s="125"/>
      <c r="AB28" s="125">
        <v>81</v>
      </c>
      <c r="AC28" s="125">
        <v>6417</v>
      </c>
      <c r="AD28" s="125">
        <v>0.2</v>
      </c>
      <c r="AE28" s="125">
        <v>0.1</v>
      </c>
      <c r="AF28" s="125">
        <v>1.8</v>
      </c>
      <c r="AG28" s="125">
        <v>0.2</v>
      </c>
      <c r="AH28" s="125">
        <v>0.2</v>
      </c>
      <c r="AI28" s="125">
        <v>9.3</v>
      </c>
      <c r="AJ28" s="125">
        <v>49.5</v>
      </c>
      <c r="AK28" s="125">
        <v>38.7</v>
      </c>
      <c r="AL28" s="125"/>
      <c r="AM28" s="125"/>
      <c r="AN28" s="125"/>
      <c r="AO28" s="125">
        <v>88.2</v>
      </c>
      <c r="AP28" s="125">
        <v>13151</v>
      </c>
      <c r="AQ28" s="125">
        <v>0.1</v>
      </c>
      <c r="AR28" s="125">
        <v>0.1</v>
      </c>
      <c r="AS28" s="125">
        <v>2.4</v>
      </c>
      <c r="AT28" s="125">
        <v>0.8</v>
      </c>
      <c r="AU28" s="125">
        <v>0.5</v>
      </c>
      <c r="AV28" s="125">
        <v>11.3</v>
      </c>
      <c r="AW28" s="125">
        <v>39.8</v>
      </c>
      <c r="AX28" s="125">
        <v>45</v>
      </c>
      <c r="AY28" s="125"/>
      <c r="AZ28" s="125"/>
      <c r="BA28" s="125"/>
      <c r="BB28" s="125">
        <v>84.9</v>
      </c>
      <c r="BC28" s="125">
        <v>6737</v>
      </c>
      <c r="BD28" s="125">
        <v>0.2</v>
      </c>
      <c r="BE28" s="125">
        <v>0.1</v>
      </c>
      <c r="BF28" s="125">
        <v>2.9</v>
      </c>
      <c r="BG28" s="125">
        <v>0.8</v>
      </c>
      <c r="BH28" s="125">
        <v>0.4</v>
      </c>
      <c r="BI28" s="125">
        <v>10.2</v>
      </c>
      <c r="BJ28" s="125">
        <v>37.1</v>
      </c>
      <c r="BK28" s="125">
        <v>48.4</v>
      </c>
      <c r="BL28" s="125"/>
      <c r="BM28" s="125"/>
      <c r="BN28" s="125"/>
      <c r="BO28" s="125">
        <v>85.4</v>
      </c>
      <c r="BP28" s="125">
        <v>6414</v>
      </c>
      <c r="BQ28" s="125">
        <v>0.1</v>
      </c>
      <c r="BR28" s="125">
        <v>0.1</v>
      </c>
      <c r="BS28" s="125">
        <v>1.8</v>
      </c>
      <c r="BT28" s="125">
        <v>0.8</v>
      </c>
      <c r="BU28" s="126">
        <v>0.6</v>
      </c>
      <c r="BV28" s="125">
        <v>12.3</v>
      </c>
      <c r="BW28" s="125">
        <v>42.7</v>
      </c>
      <c r="BX28" s="125">
        <v>41.5</v>
      </c>
      <c r="BY28" s="125"/>
      <c r="BZ28" s="125"/>
      <c r="CA28" s="125"/>
      <c r="CB28" s="125">
        <v>84.2</v>
      </c>
      <c r="CC28" s="125">
        <v>13151</v>
      </c>
      <c r="CD28" s="125"/>
      <c r="CE28" s="125">
        <v>78.9</v>
      </c>
      <c r="CF28" s="125">
        <v>6737</v>
      </c>
      <c r="CG28" s="125"/>
      <c r="CH28" s="125">
        <v>77</v>
      </c>
      <c r="CI28" s="125">
        <v>6414</v>
      </c>
      <c r="CJ28" s="125"/>
      <c r="CK28" s="125">
        <v>80.9</v>
      </c>
      <c r="CL28" s="119" t="s">
        <v>206</v>
      </c>
      <c r="CM28" s="119" t="s">
        <v>206</v>
      </c>
      <c r="CN28" s="119" t="s">
        <v>206</v>
      </c>
      <c r="CO28" s="119" t="s">
        <v>206</v>
      </c>
      <c r="CP28" s="119" t="s">
        <v>206</v>
      </c>
      <c r="CQ28" s="119" t="s">
        <v>206</v>
      </c>
      <c r="CR28" s="119" t="s">
        <v>206</v>
      </c>
      <c r="CS28" s="119" t="s">
        <v>206</v>
      </c>
      <c r="CT28" s="119" t="s">
        <v>206</v>
      </c>
      <c r="CU28" s="125"/>
      <c r="CV28" s="125"/>
      <c r="CW28" s="125"/>
      <c r="CX28" s="125"/>
      <c r="CY28" s="125"/>
      <c r="CZ28" s="125"/>
      <c r="DA28" s="125"/>
      <c r="DB28" s="125"/>
      <c r="DC28" s="125"/>
      <c r="DD28" s="125"/>
      <c r="DE28" s="125"/>
      <c r="DF28" s="125"/>
      <c r="DG28" s="125"/>
      <c r="DH28" s="125"/>
      <c r="DI28" s="125"/>
      <c r="DJ28" s="125"/>
      <c r="DK28" s="125"/>
      <c r="DL28" s="125"/>
      <c r="DM28" s="125"/>
      <c r="DN28" s="125"/>
      <c r="DO28" s="125"/>
    </row>
    <row r="29" spans="2:119" ht="12.75">
      <c r="B29" s="119" t="s">
        <v>849</v>
      </c>
      <c r="C29" s="119">
        <v>1194</v>
      </c>
      <c r="D29" s="119">
        <v>1.1</v>
      </c>
      <c r="E29" s="119">
        <v>0.3</v>
      </c>
      <c r="F29" s="119">
        <v>4.4</v>
      </c>
      <c r="G29" s="119">
        <v>1.3</v>
      </c>
      <c r="H29" s="119">
        <v>0.3</v>
      </c>
      <c r="I29" s="119">
        <v>15.7</v>
      </c>
      <c r="J29" s="119">
        <v>51.2</v>
      </c>
      <c r="K29" s="119">
        <v>25.7</v>
      </c>
      <c r="O29" s="119">
        <v>76.9</v>
      </c>
      <c r="P29" s="125">
        <v>623</v>
      </c>
      <c r="Q29" s="125">
        <v>1.4</v>
      </c>
      <c r="R29" s="125" t="s">
        <v>782</v>
      </c>
      <c r="S29" s="125">
        <v>4.7</v>
      </c>
      <c r="T29" s="125">
        <v>1.8</v>
      </c>
      <c r="U29" s="125" t="s">
        <v>782</v>
      </c>
      <c r="V29" s="125">
        <v>18.8</v>
      </c>
      <c r="W29" s="125">
        <v>51.5</v>
      </c>
      <c r="X29" s="125">
        <v>21.2</v>
      </c>
      <c r="Y29" s="125"/>
      <c r="Z29" s="125"/>
      <c r="AA29" s="125"/>
      <c r="AB29" s="125">
        <v>72.7</v>
      </c>
      <c r="AC29" s="125">
        <v>571</v>
      </c>
      <c r="AD29" s="125">
        <v>0.7</v>
      </c>
      <c r="AE29" s="125" t="s">
        <v>782</v>
      </c>
      <c r="AF29" s="125">
        <v>4</v>
      </c>
      <c r="AG29" s="125">
        <v>0.9</v>
      </c>
      <c r="AH29" s="125" t="s">
        <v>782</v>
      </c>
      <c r="AI29" s="125">
        <v>12.4</v>
      </c>
      <c r="AJ29" s="125">
        <v>50.8</v>
      </c>
      <c r="AK29" s="125">
        <v>30.6</v>
      </c>
      <c r="AL29" s="125"/>
      <c r="AM29" s="125"/>
      <c r="AN29" s="125"/>
      <c r="AO29" s="125">
        <v>81.4</v>
      </c>
      <c r="AP29" s="125">
        <v>1194</v>
      </c>
      <c r="AQ29" s="125">
        <v>0.9</v>
      </c>
      <c r="AR29" s="125">
        <v>0.5</v>
      </c>
      <c r="AS29" s="125">
        <v>3.4</v>
      </c>
      <c r="AT29" s="125">
        <v>1.3</v>
      </c>
      <c r="AU29" s="125">
        <v>0.4</v>
      </c>
      <c r="AV29" s="125">
        <v>18.1</v>
      </c>
      <c r="AW29" s="125">
        <v>44.8</v>
      </c>
      <c r="AX29" s="125">
        <v>30.5</v>
      </c>
      <c r="AY29" s="125"/>
      <c r="AZ29" s="125"/>
      <c r="BA29" s="125"/>
      <c r="BB29" s="125">
        <v>75.3</v>
      </c>
      <c r="BC29" s="125">
        <v>623</v>
      </c>
      <c r="BD29" s="125">
        <v>1.1</v>
      </c>
      <c r="BE29" s="125" t="s">
        <v>782</v>
      </c>
      <c r="BF29" s="125">
        <v>3.2</v>
      </c>
      <c r="BG29" s="125">
        <v>1.4</v>
      </c>
      <c r="BH29" s="125" t="s">
        <v>782</v>
      </c>
      <c r="BI29" s="125">
        <v>16.7</v>
      </c>
      <c r="BJ29" s="125">
        <v>43</v>
      </c>
      <c r="BK29" s="125">
        <v>33.9</v>
      </c>
      <c r="BL29" s="125"/>
      <c r="BM29" s="125"/>
      <c r="BN29" s="125"/>
      <c r="BO29" s="125">
        <v>76.9</v>
      </c>
      <c r="BP29" s="125">
        <v>571</v>
      </c>
      <c r="BQ29" s="125">
        <v>0.7</v>
      </c>
      <c r="BR29" s="125" t="s">
        <v>782</v>
      </c>
      <c r="BS29" s="125">
        <v>3.7</v>
      </c>
      <c r="BT29" s="125">
        <v>1.2</v>
      </c>
      <c r="BU29" s="126" t="s">
        <v>782</v>
      </c>
      <c r="BV29" s="125">
        <v>19.6</v>
      </c>
      <c r="BW29" s="125">
        <v>46.8</v>
      </c>
      <c r="BX29" s="125">
        <v>26.8</v>
      </c>
      <c r="BY29" s="125"/>
      <c r="BZ29" s="125"/>
      <c r="CA29" s="125"/>
      <c r="CB29" s="125">
        <v>73.6</v>
      </c>
      <c r="CC29" s="125">
        <v>1194</v>
      </c>
      <c r="CD29" s="125"/>
      <c r="CE29" s="125">
        <v>67.7</v>
      </c>
      <c r="CF29" s="125">
        <v>623</v>
      </c>
      <c r="CG29" s="125"/>
      <c r="CH29" s="125">
        <v>66</v>
      </c>
      <c r="CI29" s="125">
        <v>571</v>
      </c>
      <c r="CJ29" s="125"/>
      <c r="CK29" s="125">
        <v>69.5</v>
      </c>
      <c r="CL29" s="119" t="s">
        <v>206</v>
      </c>
      <c r="CM29" s="119" t="s">
        <v>206</v>
      </c>
      <c r="CN29" s="119" t="s">
        <v>206</v>
      </c>
      <c r="CO29" s="119" t="s">
        <v>206</v>
      </c>
      <c r="CP29" s="119" t="s">
        <v>206</v>
      </c>
      <c r="CQ29" s="119" t="s">
        <v>206</v>
      </c>
      <c r="CR29" s="119" t="s">
        <v>206</v>
      </c>
      <c r="CS29" s="119" t="s">
        <v>206</v>
      </c>
      <c r="CT29" s="119" t="s">
        <v>206</v>
      </c>
      <c r="CU29" s="125"/>
      <c r="CV29" s="125"/>
      <c r="CW29" s="125"/>
      <c r="CX29" s="125"/>
      <c r="CY29" s="125"/>
      <c r="CZ29" s="125"/>
      <c r="DA29" s="125"/>
      <c r="DB29" s="125"/>
      <c r="DC29" s="125"/>
      <c r="DD29" s="125"/>
      <c r="DE29" s="125"/>
      <c r="DF29" s="125"/>
      <c r="DG29" s="125"/>
      <c r="DH29" s="125"/>
      <c r="DI29" s="125"/>
      <c r="DJ29" s="125"/>
      <c r="DK29" s="125"/>
      <c r="DL29" s="125"/>
      <c r="DM29" s="125"/>
      <c r="DN29" s="125"/>
      <c r="DO29" s="125"/>
    </row>
    <row r="30" spans="2:119" ht="12.75">
      <c r="B30" s="119" t="s">
        <v>60</v>
      </c>
      <c r="C30" s="119">
        <v>1981</v>
      </c>
      <c r="D30" s="119">
        <v>0.8</v>
      </c>
      <c r="E30" s="119">
        <v>0</v>
      </c>
      <c r="F30" s="119">
        <v>2.3</v>
      </c>
      <c r="G30" s="119">
        <v>0.6</v>
      </c>
      <c r="H30" s="119">
        <v>0.5</v>
      </c>
      <c r="I30" s="119">
        <v>10.1</v>
      </c>
      <c r="J30" s="119">
        <v>46.9</v>
      </c>
      <c r="K30" s="119">
        <v>38.8</v>
      </c>
      <c r="O30" s="119">
        <v>85.7</v>
      </c>
      <c r="P30" s="125">
        <v>963</v>
      </c>
      <c r="Q30" s="125">
        <v>1.1</v>
      </c>
      <c r="R30" s="125">
        <v>0</v>
      </c>
      <c r="S30" s="125">
        <v>2.7</v>
      </c>
      <c r="T30" s="125">
        <v>0.7</v>
      </c>
      <c r="U30" s="125">
        <v>0.6</v>
      </c>
      <c r="V30" s="125">
        <v>12.9</v>
      </c>
      <c r="W30" s="125">
        <v>51.1</v>
      </c>
      <c r="X30" s="125">
        <v>30.7</v>
      </c>
      <c r="Y30" s="125"/>
      <c r="Z30" s="125"/>
      <c r="AA30" s="125"/>
      <c r="AB30" s="125">
        <v>81.8</v>
      </c>
      <c r="AC30" s="125">
        <v>1018</v>
      </c>
      <c r="AD30" s="125">
        <v>0.5</v>
      </c>
      <c r="AE30" s="125">
        <v>0</v>
      </c>
      <c r="AF30" s="125">
        <v>1.9</v>
      </c>
      <c r="AG30" s="125">
        <v>0.4</v>
      </c>
      <c r="AH30" s="125">
        <v>0.3</v>
      </c>
      <c r="AI30" s="125">
        <v>7.6</v>
      </c>
      <c r="AJ30" s="125">
        <v>42.9</v>
      </c>
      <c r="AK30" s="125">
        <v>46.4</v>
      </c>
      <c r="AL30" s="125"/>
      <c r="AM30" s="125"/>
      <c r="AN30" s="125"/>
      <c r="AO30" s="125">
        <v>89.3</v>
      </c>
      <c r="AP30" s="125">
        <v>1981</v>
      </c>
      <c r="AQ30" s="125">
        <v>0.7</v>
      </c>
      <c r="AR30" s="125">
        <v>0</v>
      </c>
      <c r="AS30" s="125">
        <v>2</v>
      </c>
      <c r="AT30" s="125">
        <v>1</v>
      </c>
      <c r="AU30" s="125">
        <v>0.6</v>
      </c>
      <c r="AV30" s="125">
        <v>11.4</v>
      </c>
      <c r="AW30" s="125">
        <v>42.4</v>
      </c>
      <c r="AX30" s="125">
        <v>41.8</v>
      </c>
      <c r="AY30" s="125"/>
      <c r="AZ30" s="125"/>
      <c r="BA30" s="125"/>
      <c r="BB30" s="125">
        <v>84.2</v>
      </c>
      <c r="BC30" s="125">
        <v>963</v>
      </c>
      <c r="BD30" s="125">
        <v>0.5</v>
      </c>
      <c r="BE30" s="125">
        <v>0</v>
      </c>
      <c r="BF30" s="125">
        <v>2.1</v>
      </c>
      <c r="BG30" s="125">
        <v>1</v>
      </c>
      <c r="BH30" s="125">
        <v>0.8</v>
      </c>
      <c r="BI30" s="125">
        <v>10.5</v>
      </c>
      <c r="BJ30" s="125">
        <v>43.6</v>
      </c>
      <c r="BK30" s="125">
        <v>41.3</v>
      </c>
      <c r="BL30" s="125"/>
      <c r="BM30" s="125"/>
      <c r="BN30" s="125"/>
      <c r="BO30" s="125">
        <v>84.9</v>
      </c>
      <c r="BP30" s="125">
        <v>1018</v>
      </c>
      <c r="BQ30" s="125">
        <v>0.8</v>
      </c>
      <c r="BR30" s="125">
        <v>0</v>
      </c>
      <c r="BS30" s="125">
        <v>2</v>
      </c>
      <c r="BT30" s="125">
        <v>1</v>
      </c>
      <c r="BU30" s="126">
        <v>0.4</v>
      </c>
      <c r="BV30" s="125">
        <v>12.3</v>
      </c>
      <c r="BW30" s="125">
        <v>41.2</v>
      </c>
      <c r="BX30" s="125">
        <v>42.3</v>
      </c>
      <c r="BY30" s="125"/>
      <c r="BZ30" s="125"/>
      <c r="CA30" s="125"/>
      <c r="CB30" s="125">
        <v>83.5</v>
      </c>
      <c r="CC30" s="125">
        <v>1981</v>
      </c>
      <c r="CD30" s="125"/>
      <c r="CE30" s="125">
        <v>78.8</v>
      </c>
      <c r="CF30" s="125">
        <v>963</v>
      </c>
      <c r="CG30" s="125"/>
      <c r="CH30" s="125">
        <v>76.7</v>
      </c>
      <c r="CI30" s="125">
        <v>1018</v>
      </c>
      <c r="CJ30" s="125"/>
      <c r="CK30" s="125">
        <v>80.7</v>
      </c>
      <c r="CL30" s="119" t="s">
        <v>206</v>
      </c>
      <c r="CM30" s="119" t="s">
        <v>206</v>
      </c>
      <c r="CN30" s="119" t="s">
        <v>206</v>
      </c>
      <c r="CO30" s="119" t="s">
        <v>206</v>
      </c>
      <c r="CP30" s="119" t="s">
        <v>206</v>
      </c>
      <c r="CQ30" s="119" t="s">
        <v>206</v>
      </c>
      <c r="CR30" s="119" t="s">
        <v>206</v>
      </c>
      <c r="CS30" s="119" t="s">
        <v>206</v>
      </c>
      <c r="CT30" s="119" t="s">
        <v>206</v>
      </c>
      <c r="CU30" s="125"/>
      <c r="CV30" s="125"/>
      <c r="CW30" s="125"/>
      <c r="CX30" s="125"/>
      <c r="CY30" s="125"/>
      <c r="CZ30" s="125"/>
      <c r="DA30" s="125"/>
      <c r="DB30" s="125"/>
      <c r="DC30" s="125"/>
      <c r="DD30" s="125"/>
      <c r="DE30" s="125"/>
      <c r="DF30" s="125"/>
      <c r="DG30" s="125"/>
      <c r="DH30" s="125"/>
      <c r="DI30" s="125"/>
      <c r="DJ30" s="125"/>
      <c r="DK30" s="125"/>
      <c r="DL30" s="125"/>
      <c r="DM30" s="125"/>
      <c r="DN30" s="125"/>
      <c r="DO30" s="125"/>
    </row>
    <row r="31" spans="2:119" ht="12.75">
      <c r="B31" s="119" t="s">
        <v>66</v>
      </c>
      <c r="C31" s="119">
        <v>19109</v>
      </c>
      <c r="D31" s="119">
        <v>0.2</v>
      </c>
      <c r="E31" s="119">
        <v>0.1</v>
      </c>
      <c r="F31" s="119">
        <v>4.9</v>
      </c>
      <c r="G31" s="119">
        <v>1</v>
      </c>
      <c r="H31" s="119">
        <v>0.9</v>
      </c>
      <c r="I31" s="119">
        <v>20.2</v>
      </c>
      <c r="J31" s="119">
        <v>54</v>
      </c>
      <c r="K31" s="119">
        <v>18.7</v>
      </c>
      <c r="O31" s="119">
        <v>72.7</v>
      </c>
      <c r="P31" s="125">
        <v>9959</v>
      </c>
      <c r="Q31" s="125">
        <v>0.2</v>
      </c>
      <c r="R31" s="125">
        <v>0.1</v>
      </c>
      <c r="S31" s="125">
        <v>5.7</v>
      </c>
      <c r="T31" s="125">
        <v>1.4</v>
      </c>
      <c r="U31" s="125">
        <v>1</v>
      </c>
      <c r="V31" s="125">
        <v>22.6</v>
      </c>
      <c r="W31" s="125">
        <v>54</v>
      </c>
      <c r="X31" s="125">
        <v>14.9</v>
      </c>
      <c r="Y31" s="125"/>
      <c r="Z31" s="125"/>
      <c r="AA31" s="125"/>
      <c r="AB31" s="125">
        <v>68.9</v>
      </c>
      <c r="AC31" s="125">
        <v>9150</v>
      </c>
      <c r="AD31" s="125">
        <v>0.3</v>
      </c>
      <c r="AE31" s="125">
        <v>0.1</v>
      </c>
      <c r="AF31" s="125">
        <v>4</v>
      </c>
      <c r="AG31" s="125">
        <v>0.6</v>
      </c>
      <c r="AH31" s="125">
        <v>0.7</v>
      </c>
      <c r="AI31" s="125">
        <v>17.6</v>
      </c>
      <c r="AJ31" s="125">
        <v>54</v>
      </c>
      <c r="AK31" s="125">
        <v>22.8</v>
      </c>
      <c r="AL31" s="125"/>
      <c r="AM31" s="125"/>
      <c r="AN31" s="125"/>
      <c r="AO31" s="125">
        <v>76.8</v>
      </c>
      <c r="AP31" s="125">
        <v>19090</v>
      </c>
      <c r="AQ31" s="125">
        <v>0.2</v>
      </c>
      <c r="AR31" s="125">
        <v>0.1</v>
      </c>
      <c r="AS31" s="125">
        <v>4.6</v>
      </c>
      <c r="AT31" s="125">
        <v>2.3</v>
      </c>
      <c r="AU31" s="125">
        <v>1.1</v>
      </c>
      <c r="AV31" s="125">
        <v>19.7</v>
      </c>
      <c r="AW31" s="125">
        <v>45.5</v>
      </c>
      <c r="AX31" s="125">
        <v>26.5</v>
      </c>
      <c r="AY31" s="125"/>
      <c r="AZ31" s="125"/>
      <c r="BA31" s="125"/>
      <c r="BB31" s="125">
        <v>72</v>
      </c>
      <c r="BC31" s="125">
        <v>9947</v>
      </c>
      <c r="BD31" s="125">
        <v>0.2</v>
      </c>
      <c r="BE31" s="125">
        <v>0.1</v>
      </c>
      <c r="BF31" s="125">
        <v>5</v>
      </c>
      <c r="BG31" s="125">
        <v>2</v>
      </c>
      <c r="BH31" s="125">
        <v>0.9</v>
      </c>
      <c r="BI31" s="125">
        <v>17.8</v>
      </c>
      <c r="BJ31" s="125">
        <v>44</v>
      </c>
      <c r="BK31" s="125">
        <v>30.1</v>
      </c>
      <c r="BL31" s="125"/>
      <c r="BM31" s="125"/>
      <c r="BN31" s="125"/>
      <c r="BO31" s="125">
        <v>74.1</v>
      </c>
      <c r="BP31" s="125">
        <v>9143</v>
      </c>
      <c r="BQ31" s="125">
        <v>0.3</v>
      </c>
      <c r="BR31" s="125">
        <v>0.1</v>
      </c>
      <c r="BS31" s="125">
        <v>4.3</v>
      </c>
      <c r="BT31" s="125">
        <v>2.6</v>
      </c>
      <c r="BU31" s="126">
        <v>1.4</v>
      </c>
      <c r="BV31" s="125">
        <v>21.8</v>
      </c>
      <c r="BW31" s="125">
        <v>47.1</v>
      </c>
      <c r="BX31" s="125">
        <v>22.5</v>
      </c>
      <c r="BY31" s="125"/>
      <c r="BZ31" s="125"/>
      <c r="CA31" s="125"/>
      <c r="CB31" s="125">
        <v>69.6</v>
      </c>
      <c r="CC31" s="125">
        <v>19089</v>
      </c>
      <c r="CD31" s="125"/>
      <c r="CE31" s="125">
        <v>63.9</v>
      </c>
      <c r="CF31" s="125">
        <v>9946</v>
      </c>
      <c r="CG31" s="125"/>
      <c r="CH31" s="125">
        <v>63.2</v>
      </c>
      <c r="CI31" s="125">
        <v>9143</v>
      </c>
      <c r="CJ31" s="125"/>
      <c r="CK31" s="125">
        <v>64.7</v>
      </c>
      <c r="CL31" s="119" t="s">
        <v>206</v>
      </c>
      <c r="CM31" s="119" t="s">
        <v>206</v>
      </c>
      <c r="CN31" s="119" t="s">
        <v>206</v>
      </c>
      <c r="CO31" s="119" t="s">
        <v>206</v>
      </c>
      <c r="CP31" s="119" t="s">
        <v>206</v>
      </c>
      <c r="CQ31" s="119" t="s">
        <v>206</v>
      </c>
      <c r="CR31" s="119" t="s">
        <v>206</v>
      </c>
      <c r="CS31" s="119" t="s">
        <v>206</v>
      </c>
      <c r="CT31" s="119" t="s">
        <v>206</v>
      </c>
      <c r="CU31" s="125"/>
      <c r="CV31" s="125"/>
      <c r="CW31" s="125"/>
      <c r="CX31" s="125"/>
      <c r="CY31" s="125"/>
      <c r="CZ31" s="125"/>
      <c r="DA31" s="125"/>
      <c r="DB31" s="125"/>
      <c r="DC31" s="125"/>
      <c r="DD31" s="125"/>
      <c r="DE31" s="125"/>
      <c r="DF31" s="125"/>
      <c r="DG31" s="125"/>
      <c r="DH31" s="125"/>
      <c r="DI31" s="125"/>
      <c r="DJ31" s="125"/>
      <c r="DK31" s="125"/>
      <c r="DL31" s="125"/>
      <c r="DM31" s="125"/>
      <c r="DN31" s="125"/>
      <c r="DO31" s="125"/>
    </row>
    <row r="32" spans="2:119" ht="12.75">
      <c r="B32" s="119" t="s">
        <v>850</v>
      </c>
      <c r="C32" s="119">
        <v>3354</v>
      </c>
      <c r="D32" s="119">
        <v>0.4</v>
      </c>
      <c r="E32" s="119">
        <v>0.1</v>
      </c>
      <c r="F32" s="119">
        <v>3.7</v>
      </c>
      <c r="G32" s="119">
        <v>0.7</v>
      </c>
      <c r="H32" s="119">
        <v>0.6</v>
      </c>
      <c r="I32" s="119">
        <v>13.1</v>
      </c>
      <c r="J32" s="119">
        <v>50.8</v>
      </c>
      <c r="K32" s="119">
        <v>30.5</v>
      </c>
      <c r="O32" s="119">
        <v>81.3</v>
      </c>
      <c r="P32" s="125">
        <v>1715</v>
      </c>
      <c r="Q32" s="125">
        <v>0.6</v>
      </c>
      <c r="R32" s="125" t="s">
        <v>782</v>
      </c>
      <c r="S32" s="125">
        <v>5.2</v>
      </c>
      <c r="T32" s="125">
        <v>1.2</v>
      </c>
      <c r="U32" s="125" t="s">
        <v>782</v>
      </c>
      <c r="V32" s="125">
        <v>15.4</v>
      </c>
      <c r="W32" s="125">
        <v>52.5</v>
      </c>
      <c r="X32" s="125">
        <v>24</v>
      </c>
      <c r="Y32" s="125"/>
      <c r="Z32" s="125"/>
      <c r="AA32" s="125"/>
      <c r="AB32" s="125">
        <v>76.4</v>
      </c>
      <c r="AC32" s="125">
        <v>1639</v>
      </c>
      <c r="AD32" s="125">
        <v>0.2</v>
      </c>
      <c r="AE32" s="125" t="s">
        <v>782</v>
      </c>
      <c r="AF32" s="125">
        <v>2.1</v>
      </c>
      <c r="AG32" s="125">
        <v>0.2</v>
      </c>
      <c r="AH32" s="125" t="s">
        <v>782</v>
      </c>
      <c r="AI32" s="125">
        <v>10.7</v>
      </c>
      <c r="AJ32" s="125">
        <v>49.1</v>
      </c>
      <c r="AK32" s="125">
        <v>37.3</v>
      </c>
      <c r="AL32" s="125"/>
      <c r="AM32" s="125"/>
      <c r="AN32" s="125"/>
      <c r="AO32" s="125">
        <v>86.5</v>
      </c>
      <c r="AP32" s="125">
        <v>3357</v>
      </c>
      <c r="AQ32" s="125">
        <v>0.3</v>
      </c>
      <c r="AR32" s="125">
        <v>0.1</v>
      </c>
      <c r="AS32" s="125">
        <v>3.3</v>
      </c>
      <c r="AT32" s="125">
        <v>1.5</v>
      </c>
      <c r="AU32" s="125">
        <v>0.7</v>
      </c>
      <c r="AV32" s="125">
        <v>14.2</v>
      </c>
      <c r="AW32" s="125">
        <v>43.6</v>
      </c>
      <c r="AX32" s="125">
        <v>36.4</v>
      </c>
      <c r="AY32" s="125"/>
      <c r="AZ32" s="125"/>
      <c r="BA32" s="125"/>
      <c r="BB32" s="125">
        <v>79.9</v>
      </c>
      <c r="BC32" s="125">
        <v>1717</v>
      </c>
      <c r="BD32" s="125">
        <v>0.3</v>
      </c>
      <c r="BE32" s="125" t="s">
        <v>782</v>
      </c>
      <c r="BF32" s="125">
        <v>4.3</v>
      </c>
      <c r="BG32" s="125">
        <v>1.5</v>
      </c>
      <c r="BH32" s="125">
        <v>0.6</v>
      </c>
      <c r="BI32" s="125">
        <v>12.9</v>
      </c>
      <c r="BJ32" s="125">
        <v>41.2</v>
      </c>
      <c r="BK32" s="125">
        <v>39.3</v>
      </c>
      <c r="BL32" s="125"/>
      <c r="BM32" s="125"/>
      <c r="BN32" s="125"/>
      <c r="BO32" s="125">
        <v>80.4</v>
      </c>
      <c r="BP32" s="125">
        <v>1640</v>
      </c>
      <c r="BQ32" s="125">
        <v>0.3</v>
      </c>
      <c r="BR32" s="125" t="s">
        <v>782</v>
      </c>
      <c r="BS32" s="125">
        <v>2.3</v>
      </c>
      <c r="BT32" s="125">
        <v>1.5</v>
      </c>
      <c r="BU32" s="126">
        <v>0.8</v>
      </c>
      <c r="BV32" s="125">
        <v>15.7</v>
      </c>
      <c r="BW32" s="125">
        <v>46</v>
      </c>
      <c r="BX32" s="125">
        <v>33.4</v>
      </c>
      <c r="BY32" s="125"/>
      <c r="BZ32" s="125"/>
      <c r="CA32" s="125"/>
      <c r="CB32" s="125">
        <v>79.4</v>
      </c>
      <c r="CC32" s="125">
        <v>3353</v>
      </c>
      <c r="CD32" s="125"/>
      <c r="CE32" s="125">
        <v>73.6</v>
      </c>
      <c r="CF32" s="125">
        <v>1715</v>
      </c>
      <c r="CG32" s="125"/>
      <c r="CH32" s="125">
        <v>71.4</v>
      </c>
      <c r="CI32" s="125">
        <v>1638</v>
      </c>
      <c r="CJ32" s="125"/>
      <c r="CK32" s="125">
        <v>75.9</v>
      </c>
      <c r="CL32" s="119" t="s">
        <v>206</v>
      </c>
      <c r="CM32" s="119" t="s">
        <v>206</v>
      </c>
      <c r="CN32" s="119" t="s">
        <v>206</v>
      </c>
      <c r="CO32" s="119" t="s">
        <v>206</v>
      </c>
      <c r="CP32" s="119" t="s">
        <v>206</v>
      </c>
      <c r="CQ32" s="119" t="s">
        <v>206</v>
      </c>
      <c r="CR32" s="119" t="s">
        <v>206</v>
      </c>
      <c r="CS32" s="119" t="s">
        <v>206</v>
      </c>
      <c r="CT32" s="119" t="s">
        <v>206</v>
      </c>
      <c r="CU32" s="125"/>
      <c r="CV32" s="125"/>
      <c r="CW32" s="125"/>
      <c r="CX32" s="125"/>
      <c r="CY32" s="125"/>
      <c r="CZ32" s="125"/>
      <c r="DA32" s="125"/>
      <c r="DB32" s="125"/>
      <c r="DC32" s="125"/>
      <c r="DD32" s="125"/>
      <c r="DE32" s="125"/>
      <c r="DF32" s="125"/>
      <c r="DG32" s="125"/>
      <c r="DH32" s="125"/>
      <c r="DI32" s="125"/>
      <c r="DJ32" s="125"/>
      <c r="DK32" s="125"/>
      <c r="DL32" s="125"/>
      <c r="DM32" s="125"/>
      <c r="DN32" s="125"/>
      <c r="DO32" s="125"/>
    </row>
    <row r="33" spans="2:119" ht="12.75">
      <c r="B33" s="119" t="s">
        <v>61</v>
      </c>
      <c r="C33" s="119">
        <v>396</v>
      </c>
      <c r="D33" s="119">
        <v>13.9</v>
      </c>
      <c r="E33" s="119">
        <v>0</v>
      </c>
      <c r="F33" s="119">
        <v>22.2</v>
      </c>
      <c r="G33" s="119">
        <v>4</v>
      </c>
      <c r="H33" s="119">
        <v>3</v>
      </c>
      <c r="I33" s="119">
        <v>27.5</v>
      </c>
      <c r="J33" s="119">
        <v>25.8</v>
      </c>
      <c r="K33" s="119">
        <v>3.5</v>
      </c>
      <c r="O33" s="119">
        <v>29.3</v>
      </c>
      <c r="P33" s="125">
        <v>211</v>
      </c>
      <c r="Q33" s="125">
        <v>12.8</v>
      </c>
      <c r="R33" s="125">
        <v>0</v>
      </c>
      <c r="S33" s="125">
        <v>25.1</v>
      </c>
      <c r="T33" s="125">
        <v>4.7</v>
      </c>
      <c r="U33" s="125">
        <v>2.8</v>
      </c>
      <c r="V33" s="125">
        <v>30.3</v>
      </c>
      <c r="W33" s="125">
        <v>23.2</v>
      </c>
      <c r="X33" s="125" t="s">
        <v>782</v>
      </c>
      <c r="Y33" s="125"/>
      <c r="Z33" s="125"/>
      <c r="AA33" s="125"/>
      <c r="AB33" s="125">
        <v>24.2</v>
      </c>
      <c r="AC33" s="125">
        <v>185</v>
      </c>
      <c r="AD33" s="125">
        <v>15.1</v>
      </c>
      <c r="AE33" s="125">
        <v>0</v>
      </c>
      <c r="AF33" s="125">
        <v>18.9</v>
      </c>
      <c r="AG33" s="125">
        <v>3.2</v>
      </c>
      <c r="AH33" s="125">
        <v>3.2</v>
      </c>
      <c r="AI33" s="125">
        <v>24.3</v>
      </c>
      <c r="AJ33" s="125">
        <v>28.6</v>
      </c>
      <c r="AK33" s="125" t="s">
        <v>782</v>
      </c>
      <c r="AL33" s="125"/>
      <c r="AM33" s="125"/>
      <c r="AN33" s="125"/>
      <c r="AO33" s="125">
        <v>35.1</v>
      </c>
      <c r="AP33" s="125">
        <v>396</v>
      </c>
      <c r="AQ33" s="125">
        <v>14.9</v>
      </c>
      <c r="AR33" s="125">
        <v>0</v>
      </c>
      <c r="AS33" s="125">
        <v>15.7</v>
      </c>
      <c r="AT33" s="125">
        <v>1.8</v>
      </c>
      <c r="AU33" s="125">
        <v>3.8</v>
      </c>
      <c r="AV33" s="125">
        <v>30.1</v>
      </c>
      <c r="AW33" s="125">
        <v>28.5</v>
      </c>
      <c r="AX33" s="125">
        <v>5.3</v>
      </c>
      <c r="AY33" s="125"/>
      <c r="AZ33" s="125"/>
      <c r="BA33" s="125"/>
      <c r="BB33" s="125">
        <v>33.8</v>
      </c>
      <c r="BC33" s="125">
        <v>211</v>
      </c>
      <c r="BD33" s="125">
        <v>11.8</v>
      </c>
      <c r="BE33" s="125">
        <v>0</v>
      </c>
      <c r="BF33" s="125">
        <v>17.5</v>
      </c>
      <c r="BG33" s="125">
        <v>1.4</v>
      </c>
      <c r="BH33" s="125">
        <v>4.7</v>
      </c>
      <c r="BI33" s="125">
        <v>28.4</v>
      </c>
      <c r="BJ33" s="125">
        <v>30.3</v>
      </c>
      <c r="BK33" s="125">
        <v>5.7</v>
      </c>
      <c r="BL33" s="125"/>
      <c r="BM33" s="125"/>
      <c r="BN33" s="125"/>
      <c r="BO33" s="125">
        <v>36</v>
      </c>
      <c r="BP33" s="125">
        <v>185</v>
      </c>
      <c r="BQ33" s="125">
        <v>18.4</v>
      </c>
      <c r="BR33" s="125">
        <v>0</v>
      </c>
      <c r="BS33" s="125">
        <v>13.5</v>
      </c>
      <c r="BT33" s="125">
        <v>2.2</v>
      </c>
      <c r="BU33" s="126">
        <v>2.7</v>
      </c>
      <c r="BV33" s="125">
        <v>31.9</v>
      </c>
      <c r="BW33" s="125">
        <v>26.5</v>
      </c>
      <c r="BX33" s="125">
        <v>4.9</v>
      </c>
      <c r="BY33" s="125"/>
      <c r="BZ33" s="125"/>
      <c r="CA33" s="125"/>
      <c r="CB33" s="125">
        <v>31.4</v>
      </c>
      <c r="CC33" s="125">
        <v>396</v>
      </c>
      <c r="CD33" s="125"/>
      <c r="CE33" s="125">
        <v>21.7</v>
      </c>
      <c r="CF33" s="125">
        <v>211</v>
      </c>
      <c r="CG33" s="125"/>
      <c r="CH33" s="125">
        <v>20.4</v>
      </c>
      <c r="CI33" s="125">
        <v>185</v>
      </c>
      <c r="CJ33" s="125"/>
      <c r="CK33" s="125">
        <v>23.2</v>
      </c>
      <c r="CL33" s="119" t="s">
        <v>206</v>
      </c>
      <c r="CM33" s="119" t="s">
        <v>206</v>
      </c>
      <c r="CN33" s="119" t="s">
        <v>206</v>
      </c>
      <c r="CO33" s="119" t="s">
        <v>206</v>
      </c>
      <c r="CP33" s="119" t="s">
        <v>206</v>
      </c>
      <c r="CQ33" s="119" t="s">
        <v>206</v>
      </c>
      <c r="CR33" s="119" t="s">
        <v>206</v>
      </c>
      <c r="CS33" s="119" t="s">
        <v>206</v>
      </c>
      <c r="CT33" s="119" t="s">
        <v>206</v>
      </c>
      <c r="CU33" s="125"/>
      <c r="CV33" s="125"/>
      <c r="CW33" s="125"/>
      <c r="CX33" s="125"/>
      <c r="CY33" s="125"/>
      <c r="CZ33" s="125"/>
      <c r="DA33" s="125"/>
      <c r="DB33" s="125"/>
      <c r="DC33" s="125"/>
      <c r="DD33" s="125"/>
      <c r="DE33" s="125"/>
      <c r="DF33" s="125"/>
      <c r="DG33" s="125"/>
      <c r="DH33" s="125"/>
      <c r="DI33" s="125"/>
      <c r="DJ33" s="125"/>
      <c r="DK33" s="125"/>
      <c r="DL33" s="125"/>
      <c r="DM33" s="125"/>
      <c r="DN33" s="125"/>
      <c r="DO33" s="125"/>
    </row>
    <row r="34" spans="2:119" ht="12.75">
      <c r="B34" s="119" t="s">
        <v>64</v>
      </c>
      <c r="C34" s="119">
        <v>4356</v>
      </c>
      <c r="D34" s="119">
        <v>0.4</v>
      </c>
      <c r="E34" s="119">
        <v>0.1</v>
      </c>
      <c r="F34" s="119">
        <v>2</v>
      </c>
      <c r="G34" s="119">
        <v>0.3</v>
      </c>
      <c r="H34" s="119">
        <v>0.5</v>
      </c>
      <c r="I34" s="119">
        <v>9.4</v>
      </c>
      <c r="J34" s="119">
        <v>48</v>
      </c>
      <c r="K34" s="119">
        <v>39.3</v>
      </c>
      <c r="O34" s="119">
        <v>87.2</v>
      </c>
      <c r="P34" s="125">
        <v>2222</v>
      </c>
      <c r="Q34" s="125">
        <v>0.5</v>
      </c>
      <c r="R34" s="125" t="s">
        <v>782</v>
      </c>
      <c r="S34" s="125">
        <v>2.8</v>
      </c>
      <c r="T34" s="125" t="s">
        <v>782</v>
      </c>
      <c r="U34" s="125">
        <v>0.9</v>
      </c>
      <c r="V34" s="125">
        <v>12.6</v>
      </c>
      <c r="W34" s="125">
        <v>51.7</v>
      </c>
      <c r="X34" s="125">
        <v>30.9</v>
      </c>
      <c r="Y34" s="125"/>
      <c r="Z34" s="125"/>
      <c r="AA34" s="125"/>
      <c r="AB34" s="125">
        <v>82.6</v>
      </c>
      <c r="AC34" s="125">
        <v>2134</v>
      </c>
      <c r="AD34" s="125">
        <v>0.3</v>
      </c>
      <c r="AE34" s="125" t="s">
        <v>782</v>
      </c>
      <c r="AF34" s="125">
        <v>1.3</v>
      </c>
      <c r="AG34" s="125" t="s">
        <v>782</v>
      </c>
      <c r="AH34" s="125">
        <v>0.1</v>
      </c>
      <c r="AI34" s="125">
        <v>6</v>
      </c>
      <c r="AJ34" s="125">
        <v>44.1</v>
      </c>
      <c r="AK34" s="125">
        <v>47.9</v>
      </c>
      <c r="AL34" s="125"/>
      <c r="AM34" s="125"/>
      <c r="AN34" s="125"/>
      <c r="AO34" s="125">
        <v>92.1</v>
      </c>
      <c r="AP34" s="125">
        <v>4355</v>
      </c>
      <c r="AQ34" s="125">
        <v>0.4</v>
      </c>
      <c r="AR34" s="125">
        <v>0.1</v>
      </c>
      <c r="AS34" s="125">
        <v>1.8</v>
      </c>
      <c r="AT34" s="125">
        <v>0.7</v>
      </c>
      <c r="AU34" s="125">
        <v>0.5</v>
      </c>
      <c r="AV34" s="125">
        <v>11.4</v>
      </c>
      <c r="AW34" s="125">
        <v>40.9</v>
      </c>
      <c r="AX34" s="125">
        <v>44.2</v>
      </c>
      <c r="AY34" s="125"/>
      <c r="AZ34" s="125"/>
      <c r="BA34" s="125"/>
      <c r="BB34" s="125">
        <v>85.1</v>
      </c>
      <c r="BC34" s="125">
        <v>2221</v>
      </c>
      <c r="BD34" s="125">
        <v>0.5</v>
      </c>
      <c r="BE34" s="125" t="s">
        <v>782</v>
      </c>
      <c r="BF34" s="125">
        <v>2.1</v>
      </c>
      <c r="BG34" s="125">
        <v>0.8</v>
      </c>
      <c r="BH34" s="125">
        <v>0.7</v>
      </c>
      <c r="BI34" s="125">
        <v>11.1</v>
      </c>
      <c r="BJ34" s="125">
        <v>37.3</v>
      </c>
      <c r="BK34" s="125">
        <v>47.4</v>
      </c>
      <c r="BL34" s="125"/>
      <c r="BM34" s="125"/>
      <c r="BN34" s="125"/>
      <c r="BO34" s="125">
        <v>84.7</v>
      </c>
      <c r="BP34" s="125">
        <v>2134</v>
      </c>
      <c r="BQ34" s="125">
        <v>0.3</v>
      </c>
      <c r="BR34" s="125" t="s">
        <v>782</v>
      </c>
      <c r="BS34" s="125">
        <v>1.5</v>
      </c>
      <c r="BT34" s="125">
        <v>0.7</v>
      </c>
      <c r="BU34" s="126">
        <v>0.2</v>
      </c>
      <c r="BV34" s="125">
        <v>11.6</v>
      </c>
      <c r="BW34" s="125">
        <v>44.8</v>
      </c>
      <c r="BX34" s="125">
        <v>40.9</v>
      </c>
      <c r="BY34" s="125"/>
      <c r="BZ34" s="125"/>
      <c r="CA34" s="125"/>
      <c r="CB34" s="125">
        <v>85.6</v>
      </c>
      <c r="CC34" s="125">
        <v>4355</v>
      </c>
      <c r="CD34" s="125"/>
      <c r="CE34" s="125">
        <v>80.5</v>
      </c>
      <c r="CF34" s="125">
        <v>2221</v>
      </c>
      <c r="CG34" s="125"/>
      <c r="CH34" s="125">
        <v>77.4</v>
      </c>
      <c r="CI34" s="125">
        <v>2134</v>
      </c>
      <c r="CJ34" s="125"/>
      <c r="CK34" s="125">
        <v>83.7</v>
      </c>
      <c r="CL34" s="119" t="s">
        <v>206</v>
      </c>
      <c r="CM34" s="119" t="s">
        <v>206</v>
      </c>
      <c r="CN34" s="119" t="s">
        <v>206</v>
      </c>
      <c r="CO34" s="119" t="s">
        <v>206</v>
      </c>
      <c r="CP34" s="119" t="s">
        <v>206</v>
      </c>
      <c r="CQ34" s="119" t="s">
        <v>206</v>
      </c>
      <c r="CR34" s="119" t="s">
        <v>206</v>
      </c>
      <c r="CS34" s="119" t="s">
        <v>206</v>
      </c>
      <c r="CT34" s="119" t="s">
        <v>206</v>
      </c>
      <c r="CU34" s="125"/>
      <c r="CV34" s="125"/>
      <c r="CW34" s="125"/>
      <c r="CX34" s="125"/>
      <c r="CY34" s="125"/>
      <c r="CZ34" s="125"/>
      <c r="DA34" s="125"/>
      <c r="DB34" s="125"/>
      <c r="DC34" s="125"/>
      <c r="DD34" s="125"/>
      <c r="DE34" s="125"/>
      <c r="DF34" s="125"/>
      <c r="DG34" s="125"/>
      <c r="DH34" s="125"/>
      <c r="DI34" s="125"/>
      <c r="DJ34" s="125"/>
      <c r="DK34" s="125"/>
      <c r="DL34" s="125"/>
      <c r="DM34" s="125"/>
      <c r="DN34" s="125"/>
      <c r="DO34" s="125"/>
    </row>
    <row r="35" spans="2:119" ht="12.75">
      <c r="B35" s="119" t="s">
        <v>63</v>
      </c>
      <c r="C35" s="119">
        <v>2304</v>
      </c>
      <c r="D35" s="119">
        <v>0.6</v>
      </c>
      <c r="E35" s="119">
        <v>0.2</v>
      </c>
      <c r="F35" s="119">
        <v>3.8</v>
      </c>
      <c r="G35" s="119">
        <v>0.8</v>
      </c>
      <c r="H35" s="119">
        <v>0.6</v>
      </c>
      <c r="I35" s="119">
        <v>12.1</v>
      </c>
      <c r="J35" s="119">
        <v>53</v>
      </c>
      <c r="K35" s="119">
        <v>28.9</v>
      </c>
      <c r="O35" s="119">
        <v>81.9</v>
      </c>
      <c r="P35" s="125">
        <v>1148</v>
      </c>
      <c r="Q35" s="125">
        <v>0.6</v>
      </c>
      <c r="R35" s="125">
        <v>0.3</v>
      </c>
      <c r="S35" s="125">
        <v>4.9</v>
      </c>
      <c r="T35" s="125">
        <v>1</v>
      </c>
      <c r="U35" s="125">
        <v>0.9</v>
      </c>
      <c r="V35" s="125">
        <v>14.1</v>
      </c>
      <c r="W35" s="125">
        <v>55.6</v>
      </c>
      <c r="X35" s="125">
        <v>22.6</v>
      </c>
      <c r="Y35" s="125"/>
      <c r="Z35" s="125"/>
      <c r="AA35" s="125"/>
      <c r="AB35" s="125">
        <v>78.1</v>
      </c>
      <c r="AC35" s="125">
        <v>1156</v>
      </c>
      <c r="AD35" s="125">
        <v>0.6</v>
      </c>
      <c r="AE35" s="125">
        <v>0</v>
      </c>
      <c r="AF35" s="125">
        <v>2.8</v>
      </c>
      <c r="AG35" s="125">
        <v>0.5</v>
      </c>
      <c r="AH35" s="125">
        <v>0.3</v>
      </c>
      <c r="AI35" s="125">
        <v>10.1</v>
      </c>
      <c r="AJ35" s="125">
        <v>50.4</v>
      </c>
      <c r="AK35" s="125">
        <v>35.2</v>
      </c>
      <c r="AL35" s="125"/>
      <c r="AM35" s="125"/>
      <c r="AN35" s="125"/>
      <c r="AO35" s="125">
        <v>85.6</v>
      </c>
      <c r="AP35" s="125">
        <v>2304</v>
      </c>
      <c r="AQ35" s="125">
        <v>0.6</v>
      </c>
      <c r="AR35" s="125">
        <v>0.2</v>
      </c>
      <c r="AS35" s="125">
        <v>3.1</v>
      </c>
      <c r="AT35" s="125">
        <v>1.3</v>
      </c>
      <c r="AU35" s="125">
        <v>1</v>
      </c>
      <c r="AV35" s="125">
        <v>16.9</v>
      </c>
      <c r="AW35" s="125">
        <v>44.4</v>
      </c>
      <c r="AX35" s="125">
        <v>32.6</v>
      </c>
      <c r="AY35" s="125"/>
      <c r="AZ35" s="125"/>
      <c r="BA35" s="125"/>
      <c r="BB35" s="125">
        <v>76.9</v>
      </c>
      <c r="BC35" s="125">
        <v>1148</v>
      </c>
      <c r="BD35" s="125">
        <v>0.3</v>
      </c>
      <c r="BE35" s="125">
        <v>0.3</v>
      </c>
      <c r="BF35" s="125">
        <v>4</v>
      </c>
      <c r="BG35" s="125">
        <v>1.5</v>
      </c>
      <c r="BH35" s="125">
        <v>1</v>
      </c>
      <c r="BI35" s="125">
        <v>15.9</v>
      </c>
      <c r="BJ35" s="125">
        <v>43.3</v>
      </c>
      <c r="BK35" s="125">
        <v>33.7</v>
      </c>
      <c r="BL35" s="125"/>
      <c r="BM35" s="125"/>
      <c r="BN35" s="125"/>
      <c r="BO35" s="125">
        <v>77</v>
      </c>
      <c r="BP35" s="125">
        <v>1156</v>
      </c>
      <c r="BQ35" s="125">
        <v>0.9</v>
      </c>
      <c r="BR35" s="125">
        <v>0</v>
      </c>
      <c r="BS35" s="125">
        <v>2.2</v>
      </c>
      <c r="BT35" s="125">
        <v>1</v>
      </c>
      <c r="BU35" s="126">
        <v>1</v>
      </c>
      <c r="BV35" s="125">
        <v>17.9</v>
      </c>
      <c r="BW35" s="125">
        <v>45.4</v>
      </c>
      <c r="BX35" s="125">
        <v>31.4</v>
      </c>
      <c r="BY35" s="125"/>
      <c r="BZ35" s="125"/>
      <c r="CA35" s="125"/>
      <c r="CB35" s="125">
        <v>76.8</v>
      </c>
      <c r="CC35" s="125">
        <v>2304</v>
      </c>
      <c r="CD35" s="125"/>
      <c r="CE35" s="125">
        <v>71.8</v>
      </c>
      <c r="CF35" s="125">
        <v>1148</v>
      </c>
      <c r="CG35" s="125"/>
      <c r="CH35" s="125">
        <v>70.2</v>
      </c>
      <c r="CI35" s="125">
        <v>1156</v>
      </c>
      <c r="CJ35" s="125"/>
      <c r="CK35" s="125">
        <v>73.4</v>
      </c>
      <c r="CL35" s="119" t="s">
        <v>206</v>
      </c>
      <c r="CM35" s="119" t="s">
        <v>206</v>
      </c>
      <c r="CN35" s="119" t="s">
        <v>206</v>
      </c>
      <c r="CO35" s="119" t="s">
        <v>206</v>
      </c>
      <c r="CP35" s="119" t="s">
        <v>206</v>
      </c>
      <c r="CQ35" s="119" t="s">
        <v>206</v>
      </c>
      <c r="CR35" s="119" t="s">
        <v>206</v>
      </c>
      <c r="CS35" s="119" t="s">
        <v>206</v>
      </c>
      <c r="CT35" s="119" t="s">
        <v>206</v>
      </c>
      <c r="CU35" s="125"/>
      <c r="CV35" s="125"/>
      <c r="CW35" s="125"/>
      <c r="CX35" s="125"/>
      <c r="CY35" s="125"/>
      <c r="CZ35" s="125"/>
      <c r="DA35" s="125"/>
      <c r="DB35" s="125"/>
      <c r="DC35" s="125"/>
      <c r="DD35" s="125"/>
      <c r="DE35" s="125"/>
      <c r="DF35" s="125"/>
      <c r="DG35" s="125"/>
      <c r="DH35" s="125"/>
      <c r="DI35" s="125"/>
      <c r="DJ35" s="125"/>
      <c r="DK35" s="125"/>
      <c r="DL35" s="125"/>
      <c r="DM35" s="125"/>
      <c r="DN35" s="125"/>
      <c r="DO35" s="125"/>
    </row>
    <row r="36" spans="2:119" ht="12.75">
      <c r="B36" s="119" t="s">
        <v>62</v>
      </c>
      <c r="C36" s="119">
        <v>7242</v>
      </c>
      <c r="D36" s="119">
        <v>0.6</v>
      </c>
      <c r="E36" s="119">
        <v>0.1</v>
      </c>
      <c r="F36" s="119">
        <v>3.3</v>
      </c>
      <c r="G36" s="119">
        <v>0.7</v>
      </c>
      <c r="H36" s="119">
        <v>0.6</v>
      </c>
      <c r="I36" s="119">
        <v>15.9</v>
      </c>
      <c r="J36" s="119">
        <v>52.9</v>
      </c>
      <c r="K36" s="119">
        <v>25.8</v>
      </c>
      <c r="O36" s="119">
        <v>78.7</v>
      </c>
      <c r="P36" s="125">
        <v>3628</v>
      </c>
      <c r="Q36" s="125">
        <v>0.7</v>
      </c>
      <c r="R36" s="125" t="s">
        <v>782</v>
      </c>
      <c r="S36" s="125">
        <v>4.8</v>
      </c>
      <c r="T36" s="125">
        <v>1</v>
      </c>
      <c r="U36" s="125">
        <v>0.7</v>
      </c>
      <c r="V36" s="125">
        <v>20.1</v>
      </c>
      <c r="W36" s="125">
        <v>52.5</v>
      </c>
      <c r="X36" s="125">
        <v>19.8</v>
      </c>
      <c r="Y36" s="125"/>
      <c r="Z36" s="125"/>
      <c r="AA36" s="125"/>
      <c r="AB36" s="125">
        <v>72.4</v>
      </c>
      <c r="AC36" s="125">
        <v>3614</v>
      </c>
      <c r="AD36" s="125">
        <v>0.5</v>
      </c>
      <c r="AE36" s="125" t="s">
        <v>782</v>
      </c>
      <c r="AF36" s="125">
        <v>1.9</v>
      </c>
      <c r="AG36" s="125">
        <v>0.4</v>
      </c>
      <c r="AH36" s="125">
        <v>0.4</v>
      </c>
      <c r="AI36" s="125">
        <v>11.6</v>
      </c>
      <c r="AJ36" s="125">
        <v>53.2</v>
      </c>
      <c r="AK36" s="125">
        <v>31.9</v>
      </c>
      <c r="AL36" s="125"/>
      <c r="AM36" s="125"/>
      <c r="AN36" s="125"/>
      <c r="AO36" s="125">
        <v>85.1</v>
      </c>
      <c r="AP36" s="125">
        <v>7243</v>
      </c>
      <c r="AQ36" s="125">
        <v>0.6</v>
      </c>
      <c r="AR36" s="125">
        <v>0.1</v>
      </c>
      <c r="AS36" s="125">
        <v>3.1</v>
      </c>
      <c r="AT36" s="125">
        <v>1.4</v>
      </c>
      <c r="AU36" s="125">
        <v>1</v>
      </c>
      <c r="AV36" s="125">
        <v>18.9</v>
      </c>
      <c r="AW36" s="125">
        <v>47.9</v>
      </c>
      <c r="AX36" s="125">
        <v>27</v>
      </c>
      <c r="AY36" s="125"/>
      <c r="AZ36" s="125"/>
      <c r="BA36" s="125"/>
      <c r="BB36" s="125">
        <v>74.9</v>
      </c>
      <c r="BC36" s="125">
        <v>3630</v>
      </c>
      <c r="BD36" s="125">
        <v>0.5</v>
      </c>
      <c r="BE36" s="125" t="s">
        <v>782</v>
      </c>
      <c r="BF36" s="125">
        <v>4</v>
      </c>
      <c r="BG36" s="125">
        <v>1.5</v>
      </c>
      <c r="BH36" s="125">
        <v>1</v>
      </c>
      <c r="BI36" s="125">
        <v>18.1</v>
      </c>
      <c r="BJ36" s="125">
        <v>44.9</v>
      </c>
      <c r="BK36" s="125">
        <v>29.9</v>
      </c>
      <c r="BL36" s="125"/>
      <c r="BM36" s="125"/>
      <c r="BN36" s="125"/>
      <c r="BO36" s="125">
        <v>74.8</v>
      </c>
      <c r="BP36" s="125">
        <v>3613</v>
      </c>
      <c r="BQ36" s="125">
        <v>0.7</v>
      </c>
      <c r="BR36" s="125" t="s">
        <v>782</v>
      </c>
      <c r="BS36" s="125">
        <v>2.2</v>
      </c>
      <c r="BT36" s="125">
        <v>1.3</v>
      </c>
      <c r="BU36" s="126">
        <v>1.1</v>
      </c>
      <c r="BV36" s="125">
        <v>19.7</v>
      </c>
      <c r="BW36" s="125">
        <v>50.8</v>
      </c>
      <c r="BX36" s="125">
        <v>24.1</v>
      </c>
      <c r="BY36" s="125"/>
      <c r="BZ36" s="125"/>
      <c r="CA36" s="125"/>
      <c r="CB36" s="125">
        <v>74.9</v>
      </c>
      <c r="CC36" s="125">
        <v>7241</v>
      </c>
      <c r="CD36" s="125"/>
      <c r="CE36" s="125">
        <v>68.3</v>
      </c>
      <c r="CF36" s="125">
        <v>3628</v>
      </c>
      <c r="CG36" s="125"/>
      <c r="CH36" s="125">
        <v>64.9</v>
      </c>
      <c r="CI36" s="125">
        <v>3613</v>
      </c>
      <c r="CJ36" s="125"/>
      <c r="CK36" s="125">
        <v>71.6</v>
      </c>
      <c r="CL36" s="119" t="s">
        <v>206</v>
      </c>
      <c r="CM36" s="119" t="s">
        <v>206</v>
      </c>
      <c r="CN36" s="119" t="s">
        <v>206</v>
      </c>
      <c r="CO36" s="119" t="s">
        <v>206</v>
      </c>
      <c r="CP36" s="119" t="s">
        <v>206</v>
      </c>
      <c r="CQ36" s="119" t="s">
        <v>206</v>
      </c>
      <c r="CR36" s="119" t="s">
        <v>206</v>
      </c>
      <c r="CS36" s="119" t="s">
        <v>206</v>
      </c>
      <c r="CT36" s="119" t="s">
        <v>206</v>
      </c>
      <c r="CU36" s="125"/>
      <c r="CV36" s="125"/>
      <c r="CW36" s="125"/>
      <c r="CX36" s="125"/>
      <c r="CY36" s="125"/>
      <c r="CZ36" s="125"/>
      <c r="DA36" s="125"/>
      <c r="DB36" s="125"/>
      <c r="DC36" s="125"/>
      <c r="DD36" s="125"/>
      <c r="DE36" s="125"/>
      <c r="DF36" s="125"/>
      <c r="DG36" s="125"/>
      <c r="DH36" s="125"/>
      <c r="DI36" s="125"/>
      <c r="DJ36" s="125"/>
      <c r="DK36" s="125"/>
      <c r="DL36" s="125"/>
      <c r="DM36" s="125"/>
      <c r="DN36" s="125"/>
      <c r="DO36" s="125"/>
    </row>
    <row r="37" spans="2:119" ht="12.75">
      <c r="B37" s="119" t="s">
        <v>59</v>
      </c>
      <c r="C37" s="119">
        <v>435280</v>
      </c>
      <c r="D37" s="119">
        <v>0.7</v>
      </c>
      <c r="E37" s="119">
        <v>0</v>
      </c>
      <c r="F37" s="119">
        <v>3.3</v>
      </c>
      <c r="G37" s="119">
        <v>0.8</v>
      </c>
      <c r="H37" s="119">
        <v>0.5</v>
      </c>
      <c r="I37" s="119">
        <v>13.6</v>
      </c>
      <c r="J37" s="119">
        <v>51.2</v>
      </c>
      <c r="K37" s="119">
        <v>29.8</v>
      </c>
      <c r="O37" s="119">
        <v>81.1</v>
      </c>
      <c r="P37" s="125">
        <v>223062</v>
      </c>
      <c r="Q37" s="125">
        <v>0.8</v>
      </c>
      <c r="R37" s="125">
        <v>0.1</v>
      </c>
      <c r="S37" s="125">
        <v>4.4</v>
      </c>
      <c r="T37" s="125">
        <v>1.1</v>
      </c>
      <c r="U37" s="125">
        <v>0.7</v>
      </c>
      <c r="V37" s="125">
        <v>16.7</v>
      </c>
      <c r="W37" s="125">
        <v>52.7</v>
      </c>
      <c r="X37" s="125">
        <v>23.5</v>
      </c>
      <c r="Y37" s="125"/>
      <c r="Z37" s="125"/>
      <c r="AA37" s="125"/>
      <c r="AB37" s="125">
        <v>76.2</v>
      </c>
      <c r="AC37" s="125">
        <v>212218</v>
      </c>
      <c r="AD37" s="125">
        <v>0.5</v>
      </c>
      <c r="AE37" s="125">
        <v>0</v>
      </c>
      <c r="AF37" s="125">
        <v>2.1</v>
      </c>
      <c r="AG37" s="125">
        <v>0.5</v>
      </c>
      <c r="AH37" s="125">
        <v>0.3</v>
      </c>
      <c r="AI37" s="125">
        <v>10.3</v>
      </c>
      <c r="AJ37" s="125">
        <v>49.7</v>
      </c>
      <c r="AK37" s="125">
        <v>36.5</v>
      </c>
      <c r="AL37" s="125"/>
      <c r="AM37" s="125"/>
      <c r="AN37" s="125"/>
      <c r="AO37" s="125">
        <v>86.1</v>
      </c>
      <c r="AP37" s="125">
        <v>435339</v>
      </c>
      <c r="AQ37" s="125">
        <v>0.6</v>
      </c>
      <c r="AR37" s="125">
        <v>0</v>
      </c>
      <c r="AS37" s="125">
        <v>2.8</v>
      </c>
      <c r="AT37" s="125">
        <v>1.2</v>
      </c>
      <c r="AU37" s="125">
        <v>0.7</v>
      </c>
      <c r="AV37" s="125">
        <v>15.1</v>
      </c>
      <c r="AW37" s="125">
        <v>44.7</v>
      </c>
      <c r="AX37" s="125">
        <v>34.8</v>
      </c>
      <c r="AY37" s="125"/>
      <c r="AZ37" s="125"/>
      <c r="BA37" s="125"/>
      <c r="BB37" s="125">
        <v>79.5</v>
      </c>
      <c r="BC37" s="125">
        <v>223092</v>
      </c>
      <c r="BD37" s="125">
        <v>0.7</v>
      </c>
      <c r="BE37" s="125">
        <v>0.1</v>
      </c>
      <c r="BF37" s="125">
        <v>3.4</v>
      </c>
      <c r="BG37" s="125">
        <v>1.1</v>
      </c>
      <c r="BH37" s="125">
        <v>0.7</v>
      </c>
      <c r="BI37" s="125">
        <v>14.1</v>
      </c>
      <c r="BJ37" s="125">
        <v>42.4</v>
      </c>
      <c r="BK37" s="125">
        <v>37.6</v>
      </c>
      <c r="BL37" s="125"/>
      <c r="BM37" s="125"/>
      <c r="BN37" s="125"/>
      <c r="BO37" s="125">
        <v>80</v>
      </c>
      <c r="BP37" s="125">
        <v>212247</v>
      </c>
      <c r="BQ37" s="125">
        <v>0.6</v>
      </c>
      <c r="BR37" s="125">
        <v>0</v>
      </c>
      <c r="BS37" s="125">
        <v>2.2</v>
      </c>
      <c r="BT37" s="125">
        <v>1.3</v>
      </c>
      <c r="BU37" s="126">
        <v>0.7</v>
      </c>
      <c r="BV37" s="125">
        <v>16.2</v>
      </c>
      <c r="BW37" s="125">
        <v>47.1</v>
      </c>
      <c r="BX37" s="125">
        <v>31.9</v>
      </c>
      <c r="BY37" s="125"/>
      <c r="BZ37" s="125"/>
      <c r="CA37" s="125"/>
      <c r="CB37" s="125">
        <v>79</v>
      </c>
      <c r="CC37" s="125">
        <v>435262</v>
      </c>
      <c r="CD37" s="125"/>
      <c r="CE37" s="125">
        <v>73.2</v>
      </c>
      <c r="CF37" s="125">
        <v>223055</v>
      </c>
      <c r="CG37" s="125"/>
      <c r="CH37" s="125">
        <v>70.7</v>
      </c>
      <c r="CI37" s="125">
        <v>212207</v>
      </c>
      <c r="CJ37" s="125"/>
      <c r="CK37" s="125">
        <v>75.8</v>
      </c>
      <c r="CL37" s="119" t="s">
        <v>206</v>
      </c>
      <c r="CM37" s="119" t="s">
        <v>206</v>
      </c>
      <c r="CN37" s="119" t="s">
        <v>206</v>
      </c>
      <c r="CO37" s="119" t="s">
        <v>206</v>
      </c>
      <c r="CP37" s="119" t="s">
        <v>206</v>
      </c>
      <c r="CQ37" s="119" t="s">
        <v>206</v>
      </c>
      <c r="CR37" s="119" t="s">
        <v>206</v>
      </c>
      <c r="CS37" s="119" t="s">
        <v>206</v>
      </c>
      <c r="CT37" s="119" t="s">
        <v>206</v>
      </c>
      <c r="CU37" s="125"/>
      <c r="CV37" s="125"/>
      <c r="CW37" s="125"/>
      <c r="CX37" s="125"/>
      <c r="CY37" s="125"/>
      <c r="CZ37" s="125"/>
      <c r="DA37" s="125"/>
      <c r="DB37" s="125"/>
      <c r="DC37" s="125"/>
      <c r="DD37" s="125"/>
      <c r="DE37" s="125"/>
      <c r="DF37" s="125"/>
      <c r="DG37" s="125"/>
      <c r="DH37" s="125"/>
      <c r="DI37" s="125"/>
      <c r="DJ37" s="125"/>
      <c r="DK37" s="125"/>
      <c r="DL37" s="125"/>
      <c r="DM37" s="125"/>
      <c r="DN37" s="125"/>
      <c r="DO37" s="125"/>
    </row>
    <row r="38" spans="2:119" ht="14.25">
      <c r="B38" s="119" t="s">
        <v>644</v>
      </c>
      <c r="C38" s="119">
        <v>6346</v>
      </c>
      <c r="D38" s="119">
        <v>0.7</v>
      </c>
      <c r="E38" s="119">
        <v>2.1</v>
      </c>
      <c r="F38" s="119">
        <v>7.7</v>
      </c>
      <c r="G38" s="119">
        <v>1.1</v>
      </c>
      <c r="H38" s="119">
        <v>0.6</v>
      </c>
      <c r="I38" s="119">
        <v>14.6</v>
      </c>
      <c r="J38" s="119">
        <v>48.2</v>
      </c>
      <c r="K38" s="119">
        <v>25</v>
      </c>
      <c r="O38" s="119">
        <v>73.2</v>
      </c>
      <c r="P38" s="125">
        <v>3266</v>
      </c>
      <c r="Q38" s="125">
        <v>0.9</v>
      </c>
      <c r="R38" s="125">
        <v>2</v>
      </c>
      <c r="S38" s="125">
        <v>9.3</v>
      </c>
      <c r="T38" s="125">
        <v>1.5</v>
      </c>
      <c r="U38" s="125">
        <v>0.9</v>
      </c>
      <c r="V38" s="125">
        <v>17</v>
      </c>
      <c r="W38" s="125">
        <v>48.8</v>
      </c>
      <c r="X38" s="125">
        <v>19.6</v>
      </c>
      <c r="Y38" s="125"/>
      <c r="Z38" s="125"/>
      <c r="AA38" s="125"/>
      <c r="AB38" s="125">
        <v>68.4</v>
      </c>
      <c r="AC38" s="125">
        <v>3080</v>
      </c>
      <c r="AD38" s="125">
        <v>0.4</v>
      </c>
      <c r="AE38" s="125">
        <v>2.2</v>
      </c>
      <c r="AF38" s="125">
        <v>5.9</v>
      </c>
      <c r="AG38" s="125">
        <v>0.7</v>
      </c>
      <c r="AH38" s="125">
        <v>0.3</v>
      </c>
      <c r="AI38" s="125">
        <v>12.1</v>
      </c>
      <c r="AJ38" s="125">
        <v>47.7</v>
      </c>
      <c r="AK38" s="125">
        <v>30.6</v>
      </c>
      <c r="AL38" s="125"/>
      <c r="AM38" s="125"/>
      <c r="AN38" s="125"/>
      <c r="AO38" s="125">
        <v>78.3</v>
      </c>
      <c r="AP38" s="125">
        <v>6347</v>
      </c>
      <c r="AQ38" s="125">
        <v>0.6</v>
      </c>
      <c r="AR38" s="125">
        <v>2.3</v>
      </c>
      <c r="AS38" s="125">
        <v>6.1</v>
      </c>
      <c r="AT38" s="125">
        <v>1.6</v>
      </c>
      <c r="AU38" s="125">
        <v>0.7</v>
      </c>
      <c r="AV38" s="125">
        <v>17.1</v>
      </c>
      <c r="AW38" s="125">
        <v>41.6</v>
      </c>
      <c r="AX38" s="125">
        <v>30</v>
      </c>
      <c r="AY38" s="125"/>
      <c r="AZ38" s="125"/>
      <c r="BA38" s="125"/>
      <c r="BB38" s="125">
        <v>71.6</v>
      </c>
      <c r="BC38" s="125">
        <v>3268</v>
      </c>
      <c r="BD38" s="125">
        <v>0.7</v>
      </c>
      <c r="BE38" s="125">
        <v>2.2</v>
      </c>
      <c r="BF38" s="125">
        <v>7</v>
      </c>
      <c r="BG38" s="125">
        <v>1.5</v>
      </c>
      <c r="BH38" s="125">
        <v>0.6</v>
      </c>
      <c r="BI38" s="125">
        <v>15.3</v>
      </c>
      <c r="BJ38" s="125">
        <v>39.5</v>
      </c>
      <c r="BK38" s="125">
        <v>33</v>
      </c>
      <c r="BL38" s="125"/>
      <c r="BM38" s="125"/>
      <c r="BN38" s="125"/>
      <c r="BO38" s="125">
        <v>72.6</v>
      </c>
      <c r="BP38" s="125">
        <v>3079</v>
      </c>
      <c r="BQ38" s="125">
        <v>0.5</v>
      </c>
      <c r="BR38" s="125">
        <v>2.3</v>
      </c>
      <c r="BS38" s="125">
        <v>5.2</v>
      </c>
      <c r="BT38" s="125">
        <v>1.7</v>
      </c>
      <c r="BU38" s="126">
        <v>0.7</v>
      </c>
      <c r="BV38" s="125">
        <v>19</v>
      </c>
      <c r="BW38" s="125">
        <v>43.8</v>
      </c>
      <c r="BX38" s="125">
        <v>26.8</v>
      </c>
      <c r="BY38" s="125"/>
      <c r="BZ38" s="125"/>
      <c r="CA38" s="125"/>
      <c r="CB38" s="125">
        <v>70.6</v>
      </c>
      <c r="CC38" s="125">
        <v>6342</v>
      </c>
      <c r="CD38" s="125"/>
      <c r="CE38" s="125">
        <v>64.4</v>
      </c>
      <c r="CF38" s="125">
        <v>3265</v>
      </c>
      <c r="CG38" s="125"/>
      <c r="CH38" s="125">
        <v>62.7</v>
      </c>
      <c r="CI38" s="125">
        <v>3077</v>
      </c>
      <c r="CJ38" s="125"/>
      <c r="CK38" s="125">
        <v>66.3</v>
      </c>
      <c r="CL38" s="119" t="s">
        <v>206</v>
      </c>
      <c r="CM38" s="119" t="s">
        <v>206</v>
      </c>
      <c r="CN38" s="119" t="s">
        <v>206</v>
      </c>
      <c r="CO38" s="119" t="s">
        <v>206</v>
      </c>
      <c r="CP38" s="119" t="s">
        <v>206</v>
      </c>
      <c r="CQ38" s="119" t="s">
        <v>206</v>
      </c>
      <c r="CR38" s="119" t="s">
        <v>206</v>
      </c>
      <c r="CS38" s="119" t="s">
        <v>206</v>
      </c>
      <c r="CT38" s="119" t="s">
        <v>206</v>
      </c>
      <c r="CU38" s="125"/>
      <c r="CV38" s="125"/>
      <c r="CW38" s="125"/>
      <c r="CX38" s="125"/>
      <c r="CY38" s="125"/>
      <c r="CZ38" s="125"/>
      <c r="DA38" s="125"/>
      <c r="DB38" s="125"/>
      <c r="DC38" s="125"/>
      <c r="DD38" s="125"/>
      <c r="DE38" s="125"/>
      <c r="DF38" s="125"/>
      <c r="DG38" s="125"/>
      <c r="DH38" s="125"/>
      <c r="DI38" s="125"/>
      <c r="DJ38" s="125"/>
      <c r="DK38" s="125"/>
      <c r="DL38" s="125"/>
      <c r="DM38" s="125"/>
      <c r="DN38" s="125"/>
      <c r="DO38" s="125"/>
    </row>
    <row r="39" spans="2:119" ht="12.75">
      <c r="B39" s="119" t="s">
        <v>5</v>
      </c>
      <c r="C39" s="119">
        <v>567148</v>
      </c>
      <c r="D39" s="119">
        <v>0.6</v>
      </c>
      <c r="E39" s="119">
        <v>0.1</v>
      </c>
      <c r="F39" s="119">
        <v>3.7</v>
      </c>
      <c r="G39" s="119">
        <v>0.8</v>
      </c>
      <c r="H39" s="119">
        <v>0.6</v>
      </c>
      <c r="I39" s="119">
        <v>14.2</v>
      </c>
      <c r="J39" s="119">
        <v>51.1</v>
      </c>
      <c r="K39" s="119">
        <v>28.8</v>
      </c>
      <c r="O39" s="119">
        <v>79.9</v>
      </c>
      <c r="P39" s="125">
        <v>290320</v>
      </c>
      <c r="Q39" s="125">
        <v>0.7</v>
      </c>
      <c r="R39" s="125">
        <v>0.1</v>
      </c>
      <c r="S39" s="125">
        <v>4.9</v>
      </c>
      <c r="T39" s="125">
        <v>1.2</v>
      </c>
      <c r="U39" s="125">
        <v>0.7</v>
      </c>
      <c r="V39" s="125">
        <v>17.3</v>
      </c>
      <c r="W39" s="125">
        <v>52.4</v>
      </c>
      <c r="X39" s="125">
        <v>22.7</v>
      </c>
      <c r="Y39" s="125"/>
      <c r="Z39" s="125"/>
      <c r="AA39" s="125"/>
      <c r="AB39" s="125">
        <v>75.1</v>
      </c>
      <c r="AC39" s="125">
        <v>276828</v>
      </c>
      <c r="AD39" s="125">
        <v>0.5</v>
      </c>
      <c r="AE39" s="125">
        <v>0.1</v>
      </c>
      <c r="AF39" s="125">
        <v>2.5</v>
      </c>
      <c r="AG39" s="125">
        <v>0.5</v>
      </c>
      <c r="AH39" s="125">
        <v>0.4</v>
      </c>
      <c r="AI39" s="125">
        <v>11</v>
      </c>
      <c r="AJ39" s="125">
        <v>49.8</v>
      </c>
      <c r="AK39" s="125">
        <v>35.2</v>
      </c>
      <c r="AL39" s="125"/>
      <c r="AM39" s="125"/>
      <c r="AN39" s="125"/>
      <c r="AO39" s="125">
        <v>84.9</v>
      </c>
      <c r="AP39" s="125">
        <v>567154</v>
      </c>
      <c r="AQ39" s="125">
        <v>0.6</v>
      </c>
      <c r="AR39" s="125">
        <v>0.1</v>
      </c>
      <c r="AS39" s="125">
        <v>3.1</v>
      </c>
      <c r="AT39" s="125">
        <v>1.3</v>
      </c>
      <c r="AU39" s="125">
        <v>0.7</v>
      </c>
      <c r="AV39" s="125">
        <v>15.5</v>
      </c>
      <c r="AW39" s="125">
        <v>44.4</v>
      </c>
      <c r="AX39" s="125">
        <v>34.2</v>
      </c>
      <c r="AY39" s="125"/>
      <c r="AZ39" s="125"/>
      <c r="BA39" s="125"/>
      <c r="BB39" s="125">
        <v>78.7</v>
      </c>
      <c r="BC39" s="125">
        <v>290328</v>
      </c>
      <c r="BD39" s="125">
        <v>0.7</v>
      </c>
      <c r="BE39" s="125">
        <v>0.1</v>
      </c>
      <c r="BF39" s="125">
        <v>3.7</v>
      </c>
      <c r="BG39" s="125">
        <v>1.2</v>
      </c>
      <c r="BH39" s="125">
        <v>0.7</v>
      </c>
      <c r="BI39" s="125">
        <v>14.4</v>
      </c>
      <c r="BJ39" s="125">
        <v>42.2</v>
      </c>
      <c r="BK39" s="125">
        <v>37</v>
      </c>
      <c r="BL39" s="125"/>
      <c r="BM39" s="125"/>
      <c r="BN39" s="125"/>
      <c r="BO39" s="125">
        <v>79.2</v>
      </c>
      <c r="BP39" s="125">
        <v>276826</v>
      </c>
      <c r="BQ39" s="125">
        <v>0.6</v>
      </c>
      <c r="BR39" s="125">
        <v>0.1</v>
      </c>
      <c r="BS39" s="125">
        <v>2.5</v>
      </c>
      <c r="BT39" s="125">
        <v>1.4</v>
      </c>
      <c r="BU39" s="126">
        <v>0.7</v>
      </c>
      <c r="BV39" s="125">
        <v>16.6</v>
      </c>
      <c r="BW39" s="125">
        <v>46.8</v>
      </c>
      <c r="BX39" s="125">
        <v>31.3</v>
      </c>
      <c r="BY39" s="125"/>
      <c r="BZ39" s="125"/>
      <c r="CA39" s="125"/>
      <c r="CB39" s="125">
        <v>78.1</v>
      </c>
      <c r="CC39" s="125">
        <v>567060</v>
      </c>
      <c r="CD39" s="125"/>
      <c r="CE39" s="125">
        <v>72</v>
      </c>
      <c r="CF39" s="125">
        <v>290279</v>
      </c>
      <c r="CG39" s="125"/>
      <c r="CH39" s="125">
        <v>69.6</v>
      </c>
      <c r="CI39" s="125">
        <v>276781</v>
      </c>
      <c r="CJ39" s="125"/>
      <c r="CK39" s="125">
        <v>74.5</v>
      </c>
      <c r="CL39" s="119" t="s">
        <v>206</v>
      </c>
      <c r="CM39" s="119" t="s">
        <v>206</v>
      </c>
      <c r="CN39" s="119" t="s">
        <v>206</v>
      </c>
      <c r="CO39" s="119" t="s">
        <v>206</v>
      </c>
      <c r="CP39" s="119" t="s">
        <v>206</v>
      </c>
      <c r="CQ39" s="119" t="s">
        <v>206</v>
      </c>
      <c r="CR39" s="119" t="s">
        <v>206</v>
      </c>
      <c r="CS39" s="119" t="s">
        <v>206</v>
      </c>
      <c r="CT39" s="119" t="s">
        <v>206</v>
      </c>
      <c r="CU39" s="125"/>
      <c r="CV39" s="125"/>
      <c r="CW39" s="125"/>
      <c r="CX39" s="125"/>
      <c r="CY39" s="125"/>
      <c r="CZ39" s="125"/>
      <c r="DA39" s="125"/>
      <c r="DB39" s="125"/>
      <c r="DC39" s="125"/>
      <c r="DD39" s="125"/>
      <c r="DE39" s="125"/>
      <c r="DF39" s="125"/>
      <c r="DG39" s="125"/>
      <c r="DH39" s="125"/>
      <c r="DI39" s="125"/>
      <c r="DJ39" s="125"/>
      <c r="DK39" s="125"/>
      <c r="DL39" s="125"/>
      <c r="DM39" s="125"/>
      <c r="DN39" s="125"/>
      <c r="DO39" s="125"/>
    </row>
    <row r="40" spans="1:119" ht="14.25">
      <c r="A40" s="119" t="s">
        <v>657</v>
      </c>
      <c r="B40" s="119" t="s">
        <v>658</v>
      </c>
      <c r="C40" s="119">
        <v>487995</v>
      </c>
      <c r="D40" s="119">
        <v>0.6</v>
      </c>
      <c r="E40" s="119">
        <v>0</v>
      </c>
      <c r="F40" s="119">
        <v>3.3</v>
      </c>
      <c r="G40" s="119">
        <v>0.8</v>
      </c>
      <c r="H40" s="119">
        <v>0.5</v>
      </c>
      <c r="I40" s="119">
        <v>13.5</v>
      </c>
      <c r="J40" s="119">
        <v>51.2</v>
      </c>
      <c r="K40" s="119">
        <v>29.9</v>
      </c>
      <c r="O40" s="119">
        <v>81.1</v>
      </c>
      <c r="P40" s="125">
        <v>249702</v>
      </c>
      <c r="Q40" s="125">
        <v>0.8</v>
      </c>
      <c r="R40" s="125">
        <v>0.1</v>
      </c>
      <c r="S40" s="125">
        <v>4.5</v>
      </c>
      <c r="T40" s="125">
        <v>1.1</v>
      </c>
      <c r="U40" s="125">
        <v>0.7</v>
      </c>
      <c r="V40" s="125">
        <v>16.7</v>
      </c>
      <c r="W40" s="125">
        <v>52.7</v>
      </c>
      <c r="X40" s="125">
        <v>23.6</v>
      </c>
      <c r="Y40" s="125"/>
      <c r="Z40" s="125"/>
      <c r="AA40" s="125"/>
      <c r="AB40" s="125">
        <v>76.3</v>
      </c>
      <c r="AC40" s="125">
        <v>238293</v>
      </c>
      <c r="AD40" s="125">
        <v>0.5</v>
      </c>
      <c r="AE40" s="125">
        <v>0</v>
      </c>
      <c r="AF40" s="125">
        <v>2.1</v>
      </c>
      <c r="AG40" s="125">
        <v>0.5</v>
      </c>
      <c r="AH40" s="125">
        <v>0.3</v>
      </c>
      <c r="AI40" s="125">
        <v>10.3</v>
      </c>
      <c r="AJ40" s="125">
        <v>49.6</v>
      </c>
      <c r="AK40" s="125">
        <v>36.6</v>
      </c>
      <c r="AL40" s="125"/>
      <c r="AM40" s="125"/>
      <c r="AN40" s="125"/>
      <c r="AO40" s="125">
        <v>86.2</v>
      </c>
      <c r="AP40" s="125">
        <v>488044</v>
      </c>
      <c r="AQ40" s="125">
        <v>0.6</v>
      </c>
      <c r="AR40" s="125">
        <v>0</v>
      </c>
      <c r="AS40" s="125">
        <v>2.9</v>
      </c>
      <c r="AT40" s="125">
        <v>1.2</v>
      </c>
      <c r="AU40" s="125">
        <v>0.7</v>
      </c>
      <c r="AV40" s="125">
        <v>15.2</v>
      </c>
      <c r="AW40" s="125">
        <v>44.6</v>
      </c>
      <c r="AX40" s="125">
        <v>34.7</v>
      </c>
      <c r="AY40" s="125"/>
      <c r="AZ40" s="125"/>
      <c r="BA40" s="125"/>
      <c r="BB40" s="125">
        <v>79.4</v>
      </c>
      <c r="BC40" s="125">
        <v>249730</v>
      </c>
      <c r="BD40" s="125">
        <v>0.7</v>
      </c>
      <c r="BE40" s="125">
        <v>0.1</v>
      </c>
      <c r="BF40" s="125">
        <v>3.5</v>
      </c>
      <c r="BG40" s="125">
        <v>1.1</v>
      </c>
      <c r="BH40" s="125">
        <v>0.7</v>
      </c>
      <c r="BI40" s="125">
        <v>14.2</v>
      </c>
      <c r="BJ40" s="125">
        <v>42.3</v>
      </c>
      <c r="BK40" s="125">
        <v>37.5</v>
      </c>
      <c r="BL40" s="125"/>
      <c r="BM40" s="125"/>
      <c r="BN40" s="125"/>
      <c r="BO40" s="125">
        <v>79.8</v>
      </c>
      <c r="BP40" s="125">
        <v>238314</v>
      </c>
      <c r="BQ40" s="125">
        <v>0.6</v>
      </c>
      <c r="BR40" s="125">
        <v>0</v>
      </c>
      <c r="BS40" s="125">
        <v>2.2</v>
      </c>
      <c r="BT40" s="125">
        <v>1.3</v>
      </c>
      <c r="BU40" s="126">
        <v>0.7</v>
      </c>
      <c r="BV40" s="125">
        <v>16.2</v>
      </c>
      <c r="BW40" s="125">
        <v>47</v>
      </c>
      <c r="BX40" s="125">
        <v>31.9</v>
      </c>
      <c r="BY40" s="125"/>
      <c r="BZ40" s="125"/>
      <c r="CA40" s="125"/>
      <c r="CB40" s="125">
        <v>78.9</v>
      </c>
      <c r="CC40" s="125">
        <v>487959</v>
      </c>
      <c r="CD40" s="125"/>
      <c r="CE40" s="125">
        <v>73.1</v>
      </c>
      <c r="CF40" s="125">
        <v>249686</v>
      </c>
      <c r="CG40" s="125"/>
      <c r="CH40" s="125">
        <v>70.7</v>
      </c>
      <c r="CI40" s="125">
        <v>238273</v>
      </c>
      <c r="CJ40" s="125"/>
      <c r="CK40" s="125">
        <v>75.7</v>
      </c>
      <c r="CL40" s="119" t="s">
        <v>206</v>
      </c>
      <c r="CM40" s="119" t="s">
        <v>206</v>
      </c>
      <c r="CN40" s="119" t="s">
        <v>206</v>
      </c>
      <c r="CO40" s="119" t="s">
        <v>206</v>
      </c>
      <c r="CP40" s="119" t="s">
        <v>206</v>
      </c>
      <c r="CQ40" s="119" t="s">
        <v>206</v>
      </c>
      <c r="CR40" s="119" t="s">
        <v>206</v>
      </c>
      <c r="CS40" s="119" t="s">
        <v>206</v>
      </c>
      <c r="CT40" s="119" t="s">
        <v>206</v>
      </c>
      <c r="CU40" s="125"/>
      <c r="CV40" s="125"/>
      <c r="CW40" s="125"/>
      <c r="CX40" s="125"/>
      <c r="CY40" s="125"/>
      <c r="CZ40" s="125"/>
      <c r="DA40" s="125"/>
      <c r="DB40" s="125"/>
      <c r="DC40" s="125"/>
      <c r="DD40" s="125"/>
      <c r="DE40" s="125"/>
      <c r="DF40" s="125"/>
      <c r="DG40" s="125"/>
      <c r="DH40" s="125"/>
      <c r="DI40" s="125"/>
      <c r="DJ40" s="125"/>
      <c r="DK40" s="125"/>
      <c r="DL40" s="125"/>
      <c r="DM40" s="125"/>
      <c r="DN40" s="125"/>
      <c r="DO40" s="125"/>
    </row>
    <row r="41" spans="2:119" ht="14.25">
      <c r="B41" s="119" t="s">
        <v>669</v>
      </c>
      <c r="C41" s="119">
        <v>76508</v>
      </c>
      <c r="D41" s="119">
        <v>0.4</v>
      </c>
      <c r="E41" s="119">
        <v>0.6</v>
      </c>
      <c r="F41" s="119">
        <v>6.1</v>
      </c>
      <c r="G41" s="119">
        <v>1.2</v>
      </c>
      <c r="H41" s="119">
        <v>0.8</v>
      </c>
      <c r="I41" s="119">
        <v>18.2</v>
      </c>
      <c r="J41" s="119">
        <v>51</v>
      </c>
      <c r="K41" s="119">
        <v>21.8</v>
      </c>
      <c r="O41" s="119">
        <v>72.8</v>
      </c>
      <c r="P41" s="125">
        <v>39250</v>
      </c>
      <c r="Q41" s="125">
        <v>0.4</v>
      </c>
      <c r="R41" s="125">
        <v>0.6</v>
      </c>
      <c r="S41" s="125">
        <v>7.1</v>
      </c>
      <c r="T41" s="125">
        <v>1.6</v>
      </c>
      <c r="U41" s="125">
        <v>1</v>
      </c>
      <c r="V41" s="125">
        <v>20.9</v>
      </c>
      <c r="W41" s="125">
        <v>51.1</v>
      </c>
      <c r="X41" s="125">
        <v>17.2</v>
      </c>
      <c r="Y41" s="125"/>
      <c r="Z41" s="125"/>
      <c r="AA41" s="125"/>
      <c r="AB41" s="125">
        <v>68.4</v>
      </c>
      <c r="AC41" s="125">
        <v>37258</v>
      </c>
      <c r="AD41" s="125">
        <v>0.4</v>
      </c>
      <c r="AE41" s="125">
        <v>0.6</v>
      </c>
      <c r="AF41" s="125">
        <v>5</v>
      </c>
      <c r="AG41" s="125">
        <v>0.7</v>
      </c>
      <c r="AH41" s="125">
        <v>0.7</v>
      </c>
      <c r="AI41" s="125">
        <v>15.3</v>
      </c>
      <c r="AJ41" s="125">
        <v>50.9</v>
      </c>
      <c r="AK41" s="125">
        <v>26.6</v>
      </c>
      <c r="AL41" s="125"/>
      <c r="AM41" s="125"/>
      <c r="AN41" s="125"/>
      <c r="AO41" s="125">
        <v>77.4</v>
      </c>
      <c r="AP41" s="125">
        <v>76467</v>
      </c>
      <c r="AQ41" s="125">
        <v>0.3</v>
      </c>
      <c r="AR41" s="125">
        <v>0.5</v>
      </c>
      <c r="AS41" s="125">
        <v>4.5</v>
      </c>
      <c r="AT41" s="125">
        <v>1.7</v>
      </c>
      <c r="AU41" s="125">
        <v>0.9</v>
      </c>
      <c r="AV41" s="125">
        <v>17.3</v>
      </c>
      <c r="AW41" s="125">
        <v>43.4</v>
      </c>
      <c r="AX41" s="125">
        <v>31.4</v>
      </c>
      <c r="AY41" s="125"/>
      <c r="AZ41" s="125"/>
      <c r="BA41" s="125"/>
      <c r="BB41" s="125">
        <v>74.7</v>
      </c>
      <c r="BC41" s="125">
        <v>39230</v>
      </c>
      <c r="BD41" s="125">
        <v>0.3</v>
      </c>
      <c r="BE41" s="125">
        <v>0.5</v>
      </c>
      <c r="BF41" s="125">
        <v>5</v>
      </c>
      <c r="BG41" s="125">
        <v>1.6</v>
      </c>
      <c r="BH41" s="125">
        <v>0.7</v>
      </c>
      <c r="BI41" s="125">
        <v>15.9</v>
      </c>
      <c r="BJ41" s="125">
        <v>41.7</v>
      </c>
      <c r="BK41" s="125">
        <v>34.2</v>
      </c>
      <c r="BL41" s="125"/>
      <c r="BM41" s="125"/>
      <c r="BN41" s="125"/>
      <c r="BO41" s="125">
        <v>75.9</v>
      </c>
      <c r="BP41" s="125">
        <v>37237</v>
      </c>
      <c r="BQ41" s="125">
        <v>0.4</v>
      </c>
      <c r="BR41" s="125">
        <v>0.6</v>
      </c>
      <c r="BS41" s="125">
        <v>4.1</v>
      </c>
      <c r="BT41" s="125">
        <v>1.8</v>
      </c>
      <c r="BU41" s="126">
        <v>1.1</v>
      </c>
      <c r="BV41" s="125">
        <v>18.7</v>
      </c>
      <c r="BW41" s="125">
        <v>45.1</v>
      </c>
      <c r="BX41" s="125">
        <v>28.3</v>
      </c>
      <c r="BY41" s="125"/>
      <c r="BZ41" s="125"/>
      <c r="CA41" s="125"/>
      <c r="CB41" s="125">
        <v>73.5</v>
      </c>
      <c r="CC41" s="125">
        <v>76459</v>
      </c>
      <c r="CD41" s="125"/>
      <c r="CE41" s="125">
        <v>65.5</v>
      </c>
      <c r="CF41" s="125">
        <v>39226</v>
      </c>
      <c r="CG41" s="125"/>
      <c r="CH41" s="125">
        <v>63.4</v>
      </c>
      <c r="CI41" s="125">
        <v>37233</v>
      </c>
      <c r="CJ41" s="125"/>
      <c r="CK41" s="125">
        <v>67.7</v>
      </c>
      <c r="CL41" s="119" t="s">
        <v>206</v>
      </c>
      <c r="CM41" s="119" t="s">
        <v>206</v>
      </c>
      <c r="CN41" s="119" t="s">
        <v>206</v>
      </c>
      <c r="CO41" s="119" t="s">
        <v>206</v>
      </c>
      <c r="CP41" s="119" t="s">
        <v>206</v>
      </c>
      <c r="CQ41" s="119" t="s">
        <v>206</v>
      </c>
      <c r="CR41" s="119" t="s">
        <v>206</v>
      </c>
      <c r="CS41" s="119" t="s">
        <v>206</v>
      </c>
      <c r="CT41" s="119" t="s">
        <v>206</v>
      </c>
      <c r="CU41" s="125"/>
      <c r="CV41" s="125"/>
      <c r="CW41" s="125"/>
      <c r="CX41" s="125"/>
      <c r="CY41" s="125"/>
      <c r="CZ41" s="125"/>
      <c r="DA41" s="125"/>
      <c r="DB41" s="125"/>
      <c r="DC41" s="125"/>
      <c r="DD41" s="125"/>
      <c r="DE41" s="125"/>
      <c r="DF41" s="125"/>
      <c r="DG41" s="125"/>
      <c r="DH41" s="125"/>
      <c r="DI41" s="125"/>
      <c r="DJ41" s="125"/>
      <c r="DK41" s="125"/>
      <c r="DL41" s="125"/>
      <c r="DM41" s="125"/>
      <c r="DN41" s="125"/>
      <c r="DO41" s="125"/>
    </row>
    <row r="42" spans="2:119" ht="14.25">
      <c r="B42" s="119" t="s">
        <v>644</v>
      </c>
      <c r="C42" s="119">
        <v>2645</v>
      </c>
      <c r="D42" s="119">
        <v>0.8</v>
      </c>
      <c r="E42" s="119">
        <v>4.9</v>
      </c>
      <c r="F42" s="119">
        <v>13.1</v>
      </c>
      <c r="G42" s="119">
        <v>1.5</v>
      </c>
      <c r="H42" s="119">
        <v>0.8</v>
      </c>
      <c r="I42" s="119">
        <v>16.6</v>
      </c>
      <c r="J42" s="119">
        <v>44.7</v>
      </c>
      <c r="K42" s="119">
        <v>17.6</v>
      </c>
      <c r="O42" s="119">
        <v>62.3</v>
      </c>
      <c r="P42" s="125">
        <v>1368</v>
      </c>
      <c r="Q42" s="125">
        <v>1</v>
      </c>
      <c r="R42" s="125">
        <v>4.5</v>
      </c>
      <c r="S42" s="125">
        <v>15.4</v>
      </c>
      <c r="T42" s="125">
        <v>2</v>
      </c>
      <c r="U42" s="125">
        <v>1</v>
      </c>
      <c r="V42" s="125">
        <v>19.4</v>
      </c>
      <c r="W42" s="125">
        <v>43.6</v>
      </c>
      <c r="X42" s="125">
        <v>13</v>
      </c>
      <c r="Y42" s="125"/>
      <c r="Z42" s="125"/>
      <c r="AA42" s="125"/>
      <c r="AB42" s="125">
        <v>56.6</v>
      </c>
      <c r="AC42" s="125">
        <v>1277</v>
      </c>
      <c r="AD42" s="125">
        <v>0.5</v>
      </c>
      <c r="AE42" s="125">
        <v>5.2</v>
      </c>
      <c r="AF42" s="125">
        <v>10.6</v>
      </c>
      <c r="AG42" s="125">
        <v>0.9</v>
      </c>
      <c r="AH42" s="125">
        <v>0.7</v>
      </c>
      <c r="AI42" s="125">
        <v>13.5</v>
      </c>
      <c r="AJ42" s="125">
        <v>45.8</v>
      </c>
      <c r="AK42" s="125">
        <v>22.6</v>
      </c>
      <c r="AL42" s="125"/>
      <c r="AM42" s="125"/>
      <c r="AN42" s="125"/>
      <c r="AO42" s="125">
        <v>68.4</v>
      </c>
      <c r="AP42" s="125">
        <v>2643</v>
      </c>
      <c r="AQ42" s="125">
        <v>0.9</v>
      </c>
      <c r="AR42" s="125">
        <v>5.1</v>
      </c>
      <c r="AS42" s="125">
        <v>10.3</v>
      </c>
      <c r="AT42" s="125">
        <v>2</v>
      </c>
      <c r="AU42" s="125">
        <v>0.9</v>
      </c>
      <c r="AV42" s="125">
        <v>19.8</v>
      </c>
      <c r="AW42" s="125">
        <v>38.2</v>
      </c>
      <c r="AX42" s="125">
        <v>22.6</v>
      </c>
      <c r="AY42" s="125"/>
      <c r="AZ42" s="125"/>
      <c r="BA42" s="125"/>
      <c r="BB42" s="125">
        <v>60.8</v>
      </c>
      <c r="BC42" s="125">
        <v>1368</v>
      </c>
      <c r="BD42" s="125">
        <v>1.2</v>
      </c>
      <c r="BE42" s="125">
        <v>5</v>
      </c>
      <c r="BF42" s="125">
        <v>11.7</v>
      </c>
      <c r="BG42" s="125">
        <v>2</v>
      </c>
      <c r="BH42" s="125">
        <v>1.1</v>
      </c>
      <c r="BI42" s="125">
        <v>17.6</v>
      </c>
      <c r="BJ42" s="125">
        <v>36.7</v>
      </c>
      <c r="BK42" s="125">
        <v>24.6</v>
      </c>
      <c r="BL42" s="125"/>
      <c r="BM42" s="125"/>
      <c r="BN42" s="125"/>
      <c r="BO42" s="125">
        <v>61.3</v>
      </c>
      <c r="BP42" s="125">
        <v>1275</v>
      </c>
      <c r="BQ42" s="125">
        <v>0.5</v>
      </c>
      <c r="BR42" s="125">
        <v>5.2</v>
      </c>
      <c r="BS42" s="125">
        <v>8.9</v>
      </c>
      <c r="BT42" s="125">
        <v>2.1</v>
      </c>
      <c r="BU42" s="126">
        <v>0.8</v>
      </c>
      <c r="BV42" s="125">
        <v>22.1</v>
      </c>
      <c r="BW42" s="125">
        <v>39.8</v>
      </c>
      <c r="BX42" s="125">
        <v>20.5</v>
      </c>
      <c r="BY42" s="125"/>
      <c r="BZ42" s="125"/>
      <c r="CA42" s="125"/>
      <c r="CB42" s="125">
        <v>60.3</v>
      </c>
      <c r="CC42" s="125">
        <v>2642</v>
      </c>
      <c r="CD42" s="125"/>
      <c r="CE42" s="125">
        <v>52.7</v>
      </c>
      <c r="CF42" s="125">
        <v>1367</v>
      </c>
      <c r="CG42" s="125"/>
      <c r="CH42" s="125">
        <v>51.1</v>
      </c>
      <c r="CI42" s="125">
        <v>1275</v>
      </c>
      <c r="CJ42" s="125"/>
      <c r="CK42" s="125">
        <v>54.4</v>
      </c>
      <c r="CL42" s="119" t="s">
        <v>206</v>
      </c>
      <c r="CM42" s="119" t="s">
        <v>206</v>
      </c>
      <c r="CN42" s="119" t="s">
        <v>206</v>
      </c>
      <c r="CO42" s="119" t="s">
        <v>206</v>
      </c>
      <c r="CP42" s="119" t="s">
        <v>206</v>
      </c>
      <c r="CQ42" s="119" t="s">
        <v>206</v>
      </c>
      <c r="CR42" s="119" t="s">
        <v>206</v>
      </c>
      <c r="CS42" s="119" t="s">
        <v>206</v>
      </c>
      <c r="CT42" s="119" t="s">
        <v>206</v>
      </c>
      <c r="CU42" s="125"/>
      <c r="CV42" s="125"/>
      <c r="CW42" s="125"/>
      <c r="CX42" s="125"/>
      <c r="CY42" s="125"/>
      <c r="CZ42" s="125"/>
      <c r="DA42" s="125"/>
      <c r="DB42" s="125"/>
      <c r="DC42" s="125"/>
      <c r="DD42" s="125"/>
      <c r="DE42" s="125"/>
      <c r="DF42" s="125"/>
      <c r="DG42" s="125"/>
      <c r="DH42" s="125"/>
      <c r="DI42" s="125"/>
      <c r="DJ42" s="125"/>
      <c r="DK42" s="125"/>
      <c r="DL42" s="125"/>
      <c r="DM42" s="125"/>
      <c r="DN42" s="125"/>
      <c r="DO42" s="125"/>
    </row>
    <row r="43" spans="2:119" ht="12.75">
      <c r="B43" s="119" t="s">
        <v>5</v>
      </c>
      <c r="C43" s="119">
        <v>567148</v>
      </c>
      <c r="D43" s="119">
        <v>0.6</v>
      </c>
      <c r="E43" s="119">
        <v>0.1</v>
      </c>
      <c r="F43" s="119">
        <v>3.7</v>
      </c>
      <c r="G43" s="119">
        <v>0.8</v>
      </c>
      <c r="H43" s="119">
        <v>0.6</v>
      </c>
      <c r="I43" s="119">
        <v>14.2</v>
      </c>
      <c r="J43" s="119">
        <v>51.1</v>
      </c>
      <c r="K43" s="119">
        <v>28.8</v>
      </c>
      <c r="O43" s="119">
        <v>79.9</v>
      </c>
      <c r="P43" s="125">
        <v>290320</v>
      </c>
      <c r="Q43" s="125">
        <v>0.7</v>
      </c>
      <c r="R43" s="125">
        <v>0.1</v>
      </c>
      <c r="S43" s="125">
        <v>4.9</v>
      </c>
      <c r="T43" s="125">
        <v>1.2</v>
      </c>
      <c r="U43" s="125">
        <v>0.7</v>
      </c>
      <c r="V43" s="125">
        <v>17.3</v>
      </c>
      <c r="W43" s="125">
        <v>52.4</v>
      </c>
      <c r="X43" s="125">
        <v>22.7</v>
      </c>
      <c r="Y43" s="125"/>
      <c r="Z43" s="125"/>
      <c r="AA43" s="125"/>
      <c r="AB43" s="125">
        <v>75.1</v>
      </c>
      <c r="AC43" s="125">
        <v>276828</v>
      </c>
      <c r="AD43" s="125">
        <v>0.5</v>
      </c>
      <c r="AE43" s="125">
        <v>0.1</v>
      </c>
      <c r="AF43" s="125">
        <v>2.5</v>
      </c>
      <c r="AG43" s="125">
        <v>0.5</v>
      </c>
      <c r="AH43" s="125">
        <v>0.4</v>
      </c>
      <c r="AI43" s="125">
        <v>11</v>
      </c>
      <c r="AJ43" s="125">
        <v>49.8</v>
      </c>
      <c r="AK43" s="125">
        <v>35.2</v>
      </c>
      <c r="AL43" s="125"/>
      <c r="AM43" s="125"/>
      <c r="AN43" s="125"/>
      <c r="AO43" s="125">
        <v>84.9</v>
      </c>
      <c r="AP43" s="125">
        <v>567154</v>
      </c>
      <c r="AQ43" s="125">
        <v>0.6</v>
      </c>
      <c r="AR43" s="125">
        <v>0.1</v>
      </c>
      <c r="AS43" s="125">
        <v>3.1</v>
      </c>
      <c r="AT43" s="125">
        <v>1.3</v>
      </c>
      <c r="AU43" s="125">
        <v>0.7</v>
      </c>
      <c r="AV43" s="125">
        <v>15.5</v>
      </c>
      <c r="AW43" s="125">
        <v>44.4</v>
      </c>
      <c r="AX43" s="125">
        <v>34.2</v>
      </c>
      <c r="AY43" s="125"/>
      <c r="AZ43" s="125"/>
      <c r="BA43" s="125"/>
      <c r="BB43" s="125">
        <v>78.7</v>
      </c>
      <c r="BC43" s="125">
        <v>290328</v>
      </c>
      <c r="BD43" s="125">
        <v>0.7</v>
      </c>
      <c r="BE43" s="125">
        <v>0.1</v>
      </c>
      <c r="BF43" s="125">
        <v>3.7</v>
      </c>
      <c r="BG43" s="125">
        <v>1.2</v>
      </c>
      <c r="BH43" s="125">
        <v>0.7</v>
      </c>
      <c r="BI43" s="125">
        <v>14.4</v>
      </c>
      <c r="BJ43" s="125">
        <v>42.2</v>
      </c>
      <c r="BK43" s="125">
        <v>37</v>
      </c>
      <c r="BL43" s="125"/>
      <c r="BM43" s="125"/>
      <c r="BN43" s="125"/>
      <c r="BO43" s="125">
        <v>79.2</v>
      </c>
      <c r="BP43" s="125">
        <v>276826</v>
      </c>
      <c r="BQ43" s="125">
        <v>0.6</v>
      </c>
      <c r="BR43" s="125">
        <v>0.1</v>
      </c>
      <c r="BS43" s="125">
        <v>2.5</v>
      </c>
      <c r="BT43" s="125">
        <v>1.4</v>
      </c>
      <c r="BU43" s="126">
        <v>0.7</v>
      </c>
      <c r="BV43" s="125">
        <v>16.6</v>
      </c>
      <c r="BW43" s="125">
        <v>46.8</v>
      </c>
      <c r="BX43" s="125">
        <v>31.3</v>
      </c>
      <c r="BY43" s="125"/>
      <c r="BZ43" s="125"/>
      <c r="CA43" s="125"/>
      <c r="CB43" s="125">
        <v>78.1</v>
      </c>
      <c r="CC43" s="125">
        <v>567060</v>
      </c>
      <c r="CD43" s="125"/>
      <c r="CE43" s="125">
        <v>72</v>
      </c>
      <c r="CF43" s="125">
        <v>290279</v>
      </c>
      <c r="CG43" s="125"/>
      <c r="CH43" s="125">
        <v>69.6</v>
      </c>
      <c r="CI43" s="125">
        <v>276781</v>
      </c>
      <c r="CJ43" s="125"/>
      <c r="CK43" s="125">
        <v>74.5</v>
      </c>
      <c r="CL43" s="119" t="s">
        <v>206</v>
      </c>
      <c r="CM43" s="119" t="s">
        <v>206</v>
      </c>
      <c r="CN43" s="119" t="s">
        <v>206</v>
      </c>
      <c r="CO43" s="119" t="s">
        <v>206</v>
      </c>
      <c r="CP43" s="119" t="s">
        <v>206</v>
      </c>
      <c r="CQ43" s="119" t="s">
        <v>206</v>
      </c>
      <c r="CR43" s="119" t="s">
        <v>206</v>
      </c>
      <c r="CS43" s="119" t="s">
        <v>206</v>
      </c>
      <c r="CT43" s="119" t="s">
        <v>206</v>
      </c>
      <c r="CU43" s="125"/>
      <c r="CV43" s="125"/>
      <c r="CW43" s="125"/>
      <c r="CX43" s="125"/>
      <c r="CY43" s="125"/>
      <c r="CZ43" s="125"/>
      <c r="DA43" s="125"/>
      <c r="DB43" s="125"/>
      <c r="DC43" s="125"/>
      <c r="DD43" s="125"/>
      <c r="DE43" s="125"/>
      <c r="DF43" s="125"/>
      <c r="DG43" s="125"/>
      <c r="DH43" s="125"/>
      <c r="DI43" s="125"/>
      <c r="DJ43" s="125"/>
      <c r="DK43" s="125"/>
      <c r="DL43" s="125"/>
      <c r="DM43" s="125"/>
      <c r="DN43" s="125"/>
      <c r="DO43" s="125"/>
    </row>
    <row r="44" spans="1:119" ht="12.75">
      <c r="A44" s="119" t="s">
        <v>695</v>
      </c>
      <c r="B44" s="119" t="s">
        <v>30</v>
      </c>
      <c r="C44" s="119">
        <v>92682</v>
      </c>
      <c r="D44" s="119">
        <v>1</v>
      </c>
      <c r="E44" s="119">
        <v>0.1</v>
      </c>
      <c r="F44" s="119">
        <v>7.8</v>
      </c>
      <c r="G44" s="119">
        <v>1.9</v>
      </c>
      <c r="H44" s="119">
        <v>1.2</v>
      </c>
      <c r="I44" s="119">
        <v>24.2</v>
      </c>
      <c r="J44" s="119">
        <v>50.4</v>
      </c>
      <c r="K44" s="119">
        <v>13.2</v>
      </c>
      <c r="O44" s="119">
        <v>63.6</v>
      </c>
      <c r="P44" s="125">
        <v>47570</v>
      </c>
      <c r="Q44" s="125">
        <v>1.2</v>
      </c>
      <c r="R44" s="125">
        <v>0.1</v>
      </c>
      <c r="S44" s="125">
        <v>10.1</v>
      </c>
      <c r="T44" s="125">
        <v>2.5</v>
      </c>
      <c r="U44" s="125">
        <v>1.5</v>
      </c>
      <c r="V44" s="125">
        <v>27.5</v>
      </c>
      <c r="W44" s="125">
        <v>47.6</v>
      </c>
      <c r="X44" s="125">
        <v>9.3</v>
      </c>
      <c r="Y44" s="125"/>
      <c r="Z44" s="125"/>
      <c r="AA44" s="125"/>
      <c r="AB44" s="125">
        <v>57</v>
      </c>
      <c r="AC44" s="125">
        <v>45112</v>
      </c>
      <c r="AD44" s="125">
        <v>0.8</v>
      </c>
      <c r="AE44" s="125">
        <v>0.1</v>
      </c>
      <c r="AF44" s="125">
        <v>5.4</v>
      </c>
      <c r="AG44" s="125">
        <v>1.3</v>
      </c>
      <c r="AH44" s="125">
        <v>0.9</v>
      </c>
      <c r="AI44" s="125">
        <v>20.8</v>
      </c>
      <c r="AJ44" s="125">
        <v>53.4</v>
      </c>
      <c r="AK44" s="125">
        <v>17.3</v>
      </c>
      <c r="AL44" s="125"/>
      <c r="AM44" s="125"/>
      <c r="AN44" s="125"/>
      <c r="AO44" s="125">
        <v>70.6</v>
      </c>
      <c r="AP44" s="125">
        <v>92666</v>
      </c>
      <c r="AQ44" s="125">
        <v>1</v>
      </c>
      <c r="AR44" s="125">
        <v>0.1</v>
      </c>
      <c r="AS44" s="125">
        <v>6.5</v>
      </c>
      <c r="AT44" s="125">
        <v>2.7</v>
      </c>
      <c r="AU44" s="125">
        <v>1.4</v>
      </c>
      <c r="AV44" s="125">
        <v>24.2</v>
      </c>
      <c r="AW44" s="125">
        <v>46.2</v>
      </c>
      <c r="AX44" s="125">
        <v>17.8</v>
      </c>
      <c r="AY44" s="125"/>
      <c r="AZ44" s="125"/>
      <c r="BA44" s="125"/>
      <c r="BB44" s="125">
        <v>64</v>
      </c>
      <c r="BC44" s="125">
        <v>47565</v>
      </c>
      <c r="BD44" s="125">
        <v>1.1</v>
      </c>
      <c r="BE44" s="125">
        <v>0.1</v>
      </c>
      <c r="BF44" s="125">
        <v>7.6</v>
      </c>
      <c r="BG44" s="125">
        <v>2.4</v>
      </c>
      <c r="BH44" s="125">
        <v>1.3</v>
      </c>
      <c r="BI44" s="125">
        <v>22.4</v>
      </c>
      <c r="BJ44" s="125">
        <v>45.1</v>
      </c>
      <c r="BK44" s="125">
        <v>19.9</v>
      </c>
      <c r="BL44" s="125"/>
      <c r="BM44" s="125"/>
      <c r="BN44" s="125"/>
      <c r="BO44" s="125">
        <v>65</v>
      </c>
      <c r="BP44" s="125">
        <v>45101</v>
      </c>
      <c r="BQ44" s="125">
        <v>0.9</v>
      </c>
      <c r="BR44" s="125">
        <v>0.1</v>
      </c>
      <c r="BS44" s="125">
        <v>5.3</v>
      </c>
      <c r="BT44" s="125">
        <v>3.1</v>
      </c>
      <c r="BU44" s="126">
        <v>1.5</v>
      </c>
      <c r="BV44" s="125">
        <v>26.2</v>
      </c>
      <c r="BW44" s="125">
        <v>47.3</v>
      </c>
      <c r="BX44" s="125">
        <v>15.6</v>
      </c>
      <c r="BY44" s="125"/>
      <c r="BZ44" s="125"/>
      <c r="CA44" s="125"/>
      <c r="CB44" s="125">
        <v>63</v>
      </c>
      <c r="CC44" s="125">
        <v>92657</v>
      </c>
      <c r="CD44" s="125"/>
      <c r="CE44" s="125">
        <v>53.6</v>
      </c>
      <c r="CF44" s="125">
        <v>47561</v>
      </c>
      <c r="CG44" s="125"/>
      <c r="CH44" s="125">
        <v>50.4</v>
      </c>
      <c r="CI44" s="125">
        <v>45096</v>
      </c>
      <c r="CJ44" s="125"/>
      <c r="CK44" s="125">
        <v>56.9</v>
      </c>
      <c r="CL44" s="119" t="s">
        <v>206</v>
      </c>
      <c r="CM44" s="119" t="s">
        <v>206</v>
      </c>
      <c r="CN44" s="119" t="s">
        <v>206</v>
      </c>
      <c r="CO44" s="119" t="s">
        <v>206</v>
      </c>
      <c r="CP44" s="119" t="s">
        <v>206</v>
      </c>
      <c r="CQ44" s="119" t="s">
        <v>206</v>
      </c>
      <c r="CR44" s="119" t="s">
        <v>206</v>
      </c>
      <c r="CS44" s="119" t="s">
        <v>206</v>
      </c>
      <c r="CT44" s="119" t="s">
        <v>206</v>
      </c>
      <c r="CU44" s="125"/>
      <c r="CV44" s="125"/>
      <c r="CW44" s="125"/>
      <c r="CX44" s="125"/>
      <c r="CY44" s="125"/>
      <c r="CZ44" s="125"/>
      <c r="DA44" s="125"/>
      <c r="DB44" s="125"/>
      <c r="DC44" s="125"/>
      <c r="DD44" s="125"/>
      <c r="DE44" s="125"/>
      <c r="DF44" s="125"/>
      <c r="DG44" s="125"/>
      <c r="DH44" s="125"/>
      <c r="DI44" s="125"/>
      <c r="DJ44" s="125"/>
      <c r="DK44" s="125"/>
      <c r="DL44" s="125"/>
      <c r="DM44" s="125"/>
      <c r="DN44" s="125"/>
      <c r="DO44" s="125"/>
    </row>
    <row r="45" spans="2:119" ht="12.75">
      <c r="B45" s="119" t="s">
        <v>704</v>
      </c>
      <c r="C45" s="119">
        <v>472445</v>
      </c>
      <c r="D45" s="119">
        <v>0.5</v>
      </c>
      <c r="E45" s="119">
        <v>0.1</v>
      </c>
      <c r="F45" s="119">
        <v>2.9</v>
      </c>
      <c r="G45" s="119">
        <v>0.6</v>
      </c>
      <c r="H45" s="119">
        <v>0.4</v>
      </c>
      <c r="I45" s="119">
        <v>12.2</v>
      </c>
      <c r="J45" s="119">
        <v>51.3</v>
      </c>
      <c r="K45" s="119">
        <v>31.9</v>
      </c>
      <c r="O45" s="119">
        <v>83.2</v>
      </c>
      <c r="P45" s="125">
        <v>241711</v>
      </c>
      <c r="Q45" s="125">
        <v>0.6</v>
      </c>
      <c r="R45" s="125">
        <v>0.1</v>
      </c>
      <c r="S45" s="125">
        <v>3.8</v>
      </c>
      <c r="T45" s="125">
        <v>0.9</v>
      </c>
      <c r="U45" s="125">
        <v>0.6</v>
      </c>
      <c r="V45" s="125">
        <v>15.2</v>
      </c>
      <c r="W45" s="125">
        <v>53.4</v>
      </c>
      <c r="X45" s="125">
        <v>25.3</v>
      </c>
      <c r="Y45" s="125"/>
      <c r="Z45" s="125"/>
      <c r="AA45" s="125"/>
      <c r="AB45" s="125">
        <v>78.8</v>
      </c>
      <c r="AC45" s="125">
        <v>230734</v>
      </c>
      <c r="AD45" s="125">
        <v>0.4</v>
      </c>
      <c r="AE45" s="125">
        <v>0.1</v>
      </c>
      <c r="AF45" s="125">
        <v>1.9</v>
      </c>
      <c r="AG45" s="125">
        <v>0.3</v>
      </c>
      <c r="AH45" s="125">
        <v>0.3</v>
      </c>
      <c r="AI45" s="125">
        <v>9.1</v>
      </c>
      <c r="AJ45" s="125">
        <v>49.1</v>
      </c>
      <c r="AK45" s="125">
        <v>38.7</v>
      </c>
      <c r="AL45" s="125"/>
      <c r="AM45" s="125"/>
      <c r="AN45" s="125"/>
      <c r="AO45" s="125">
        <v>87.8</v>
      </c>
      <c r="AP45" s="125">
        <v>472469</v>
      </c>
      <c r="AQ45" s="125">
        <v>0.5</v>
      </c>
      <c r="AR45" s="125">
        <v>0.1</v>
      </c>
      <c r="AS45" s="125">
        <v>2.4</v>
      </c>
      <c r="AT45" s="125">
        <v>1</v>
      </c>
      <c r="AU45" s="125">
        <v>0.6</v>
      </c>
      <c r="AV45" s="125">
        <v>13.7</v>
      </c>
      <c r="AW45" s="125">
        <v>44.1</v>
      </c>
      <c r="AX45" s="125">
        <v>37.5</v>
      </c>
      <c r="AY45" s="125"/>
      <c r="AZ45" s="125"/>
      <c r="BA45" s="125"/>
      <c r="BB45" s="125">
        <v>81.6</v>
      </c>
      <c r="BC45" s="125">
        <v>241724</v>
      </c>
      <c r="BD45" s="125">
        <v>0.6</v>
      </c>
      <c r="BE45" s="125">
        <v>0.1</v>
      </c>
      <c r="BF45" s="125">
        <v>2.9</v>
      </c>
      <c r="BG45" s="125">
        <v>1</v>
      </c>
      <c r="BH45" s="125">
        <v>0.6</v>
      </c>
      <c r="BI45" s="125">
        <v>12.8</v>
      </c>
      <c r="BJ45" s="125">
        <v>41.6</v>
      </c>
      <c r="BK45" s="125">
        <v>40.4</v>
      </c>
      <c r="BL45" s="125"/>
      <c r="BM45" s="125"/>
      <c r="BN45" s="125"/>
      <c r="BO45" s="125">
        <v>82.1</v>
      </c>
      <c r="BP45" s="125">
        <v>230745</v>
      </c>
      <c r="BQ45" s="125">
        <v>0.5</v>
      </c>
      <c r="BR45" s="125">
        <v>0.1</v>
      </c>
      <c r="BS45" s="125">
        <v>1.9</v>
      </c>
      <c r="BT45" s="125">
        <v>1</v>
      </c>
      <c r="BU45" s="126">
        <v>0.6</v>
      </c>
      <c r="BV45" s="125">
        <v>14.7</v>
      </c>
      <c r="BW45" s="125">
        <v>46.7</v>
      </c>
      <c r="BX45" s="125">
        <v>34.5</v>
      </c>
      <c r="BY45" s="125"/>
      <c r="BZ45" s="125"/>
      <c r="CA45" s="125"/>
      <c r="CB45" s="125">
        <v>81.2</v>
      </c>
      <c r="CC45" s="125">
        <v>472385</v>
      </c>
      <c r="CD45" s="125"/>
      <c r="CE45" s="125">
        <v>75.7</v>
      </c>
      <c r="CF45" s="125">
        <v>241680</v>
      </c>
      <c r="CG45" s="125"/>
      <c r="CH45" s="125">
        <v>73.5</v>
      </c>
      <c r="CI45" s="125">
        <v>230705</v>
      </c>
      <c r="CJ45" s="125"/>
      <c r="CK45" s="125">
        <v>78.1</v>
      </c>
      <c r="CL45" s="119" t="s">
        <v>206</v>
      </c>
      <c r="CM45" s="119" t="s">
        <v>206</v>
      </c>
      <c r="CN45" s="119" t="s">
        <v>206</v>
      </c>
      <c r="CO45" s="119" t="s">
        <v>206</v>
      </c>
      <c r="CP45" s="119" t="s">
        <v>206</v>
      </c>
      <c r="CQ45" s="119" t="s">
        <v>206</v>
      </c>
      <c r="CR45" s="119" t="s">
        <v>206</v>
      </c>
      <c r="CS45" s="119" t="s">
        <v>206</v>
      </c>
      <c r="CT45" s="119" t="s">
        <v>206</v>
      </c>
      <c r="CU45" s="125"/>
      <c r="CV45" s="125"/>
      <c r="CW45" s="125"/>
      <c r="CX45" s="125"/>
      <c r="CY45" s="125"/>
      <c r="CZ45" s="125"/>
      <c r="DA45" s="125"/>
      <c r="DB45" s="125"/>
      <c r="DC45" s="125"/>
      <c r="DD45" s="125"/>
      <c r="DE45" s="125"/>
      <c r="DF45" s="125"/>
      <c r="DG45" s="125"/>
      <c r="DH45" s="125"/>
      <c r="DI45" s="125"/>
      <c r="DJ45" s="125"/>
      <c r="DK45" s="125"/>
      <c r="DL45" s="125"/>
      <c r="DM45" s="125"/>
      <c r="DN45" s="125"/>
      <c r="DO45" s="125"/>
    </row>
    <row r="46" spans="2:119" ht="14.25">
      <c r="B46" s="119" t="s">
        <v>851</v>
      </c>
      <c r="C46" s="119">
        <v>2021</v>
      </c>
      <c r="D46" s="119">
        <v>0.9</v>
      </c>
      <c r="E46" s="119">
        <v>6.4</v>
      </c>
      <c r="F46" s="119">
        <v>16.5</v>
      </c>
      <c r="G46" s="119">
        <v>1.8</v>
      </c>
      <c r="H46" s="119">
        <v>0.9</v>
      </c>
      <c r="I46" s="119">
        <v>17.5</v>
      </c>
      <c r="J46" s="119">
        <v>41.7</v>
      </c>
      <c r="K46" s="119">
        <v>14.2</v>
      </c>
      <c r="O46" s="119">
        <v>55.8</v>
      </c>
      <c r="P46" s="125">
        <v>1039</v>
      </c>
      <c r="Q46" s="125">
        <v>1.3</v>
      </c>
      <c r="R46" s="125">
        <v>6</v>
      </c>
      <c r="S46" s="125">
        <v>19.1</v>
      </c>
      <c r="T46" s="125">
        <v>2.2</v>
      </c>
      <c r="U46" s="125">
        <v>1.2</v>
      </c>
      <c r="V46" s="125">
        <v>20</v>
      </c>
      <c r="W46" s="125">
        <v>40.2</v>
      </c>
      <c r="X46" s="125">
        <v>10.1</v>
      </c>
      <c r="Y46" s="125"/>
      <c r="Z46" s="125"/>
      <c r="AA46" s="125"/>
      <c r="AB46" s="125">
        <v>50.3</v>
      </c>
      <c r="AC46" s="125">
        <v>982</v>
      </c>
      <c r="AD46" s="125">
        <v>0.6</v>
      </c>
      <c r="AE46" s="125">
        <v>6.8</v>
      </c>
      <c r="AF46" s="125">
        <v>13.7</v>
      </c>
      <c r="AG46" s="125">
        <v>1.4</v>
      </c>
      <c r="AH46" s="125">
        <v>0.7</v>
      </c>
      <c r="AI46" s="125">
        <v>14.9</v>
      </c>
      <c r="AJ46" s="125">
        <v>43.2</v>
      </c>
      <c r="AK46" s="125">
        <v>18.4</v>
      </c>
      <c r="AL46" s="125"/>
      <c r="AM46" s="125"/>
      <c r="AN46" s="125"/>
      <c r="AO46" s="125">
        <v>61.6</v>
      </c>
      <c r="AP46" s="125">
        <v>2019</v>
      </c>
      <c r="AQ46" s="125">
        <v>0.9</v>
      </c>
      <c r="AR46" s="125">
        <v>6.7</v>
      </c>
      <c r="AS46" s="125">
        <v>12.8</v>
      </c>
      <c r="AT46" s="125">
        <v>2.2</v>
      </c>
      <c r="AU46" s="125">
        <v>1</v>
      </c>
      <c r="AV46" s="125">
        <v>22.5</v>
      </c>
      <c r="AW46" s="125">
        <v>36.2</v>
      </c>
      <c r="AX46" s="125">
        <v>17.6</v>
      </c>
      <c r="AY46" s="125"/>
      <c r="AZ46" s="125"/>
      <c r="BA46" s="125"/>
      <c r="BB46" s="125">
        <v>53.8</v>
      </c>
      <c r="BC46" s="125">
        <v>1039</v>
      </c>
      <c r="BD46" s="125">
        <v>1.3</v>
      </c>
      <c r="BE46" s="125">
        <v>6.6</v>
      </c>
      <c r="BF46" s="125">
        <v>14.1</v>
      </c>
      <c r="BG46" s="125">
        <v>1.9</v>
      </c>
      <c r="BH46" s="125">
        <v>1</v>
      </c>
      <c r="BI46" s="125">
        <v>19.8</v>
      </c>
      <c r="BJ46" s="125">
        <v>34.6</v>
      </c>
      <c r="BK46" s="125">
        <v>20.7</v>
      </c>
      <c r="BL46" s="125"/>
      <c r="BM46" s="125"/>
      <c r="BN46" s="125"/>
      <c r="BO46" s="125">
        <v>55.2</v>
      </c>
      <c r="BP46" s="125">
        <v>980</v>
      </c>
      <c r="BQ46" s="125">
        <v>0.6</v>
      </c>
      <c r="BR46" s="125">
        <v>6.7</v>
      </c>
      <c r="BS46" s="125">
        <v>11.4</v>
      </c>
      <c r="BT46" s="125">
        <v>2.4</v>
      </c>
      <c r="BU46" s="126">
        <v>1</v>
      </c>
      <c r="BV46" s="125">
        <v>25.4</v>
      </c>
      <c r="BW46" s="125">
        <v>38</v>
      </c>
      <c r="BX46" s="125">
        <v>14.3</v>
      </c>
      <c r="BY46" s="125"/>
      <c r="BZ46" s="125"/>
      <c r="CA46" s="125"/>
      <c r="CB46" s="125">
        <v>52.2</v>
      </c>
      <c r="CC46" s="125">
        <v>2018</v>
      </c>
      <c r="CD46" s="125"/>
      <c r="CE46" s="125">
        <v>45</v>
      </c>
      <c r="CF46" s="125">
        <v>1038</v>
      </c>
      <c r="CG46" s="125"/>
      <c r="CH46" s="125">
        <v>43.8</v>
      </c>
      <c r="CI46" s="125">
        <v>980</v>
      </c>
      <c r="CJ46" s="125"/>
      <c r="CK46" s="125">
        <v>46.2</v>
      </c>
      <c r="CL46" s="119" t="s">
        <v>206</v>
      </c>
      <c r="CM46" s="119" t="s">
        <v>206</v>
      </c>
      <c r="CN46" s="119" t="s">
        <v>206</v>
      </c>
      <c r="CO46" s="119" t="s">
        <v>206</v>
      </c>
      <c r="CP46" s="119" t="s">
        <v>206</v>
      </c>
      <c r="CQ46" s="119" t="s">
        <v>206</v>
      </c>
      <c r="CR46" s="119" t="s">
        <v>206</v>
      </c>
      <c r="CS46" s="119" t="s">
        <v>206</v>
      </c>
      <c r="CT46" s="119" t="s">
        <v>206</v>
      </c>
      <c r="CU46" s="125"/>
      <c r="CV46" s="125"/>
      <c r="CW46" s="125"/>
      <c r="CX46" s="125"/>
      <c r="CY46" s="125"/>
      <c r="CZ46" s="125"/>
      <c r="DA46" s="125"/>
      <c r="DB46" s="125"/>
      <c r="DC46" s="125"/>
      <c r="DD46" s="125"/>
      <c r="DE46" s="125"/>
      <c r="DF46" s="125"/>
      <c r="DG46" s="125"/>
      <c r="DH46" s="125"/>
      <c r="DI46" s="125"/>
      <c r="DJ46" s="125"/>
      <c r="DK46" s="125"/>
      <c r="DL46" s="125"/>
      <c r="DM46" s="125"/>
      <c r="DN46" s="125"/>
      <c r="DO46" s="125"/>
    </row>
    <row r="47" spans="2:119" ht="12.75">
      <c r="B47" s="119" t="s">
        <v>77</v>
      </c>
      <c r="C47" s="119">
        <v>474466</v>
      </c>
      <c r="D47" s="119">
        <v>0.5</v>
      </c>
      <c r="E47" s="119">
        <v>0.1</v>
      </c>
      <c r="F47" s="119">
        <v>2.9</v>
      </c>
      <c r="G47" s="119">
        <v>0.6</v>
      </c>
      <c r="H47" s="119">
        <v>0.4</v>
      </c>
      <c r="I47" s="119">
        <v>12.2</v>
      </c>
      <c r="J47" s="119">
        <v>51.3</v>
      </c>
      <c r="K47" s="119">
        <v>31.8</v>
      </c>
      <c r="O47" s="119">
        <v>83.1</v>
      </c>
      <c r="P47" s="125">
        <v>242750</v>
      </c>
      <c r="Q47" s="125">
        <v>0.6</v>
      </c>
      <c r="R47" s="125">
        <v>0.2</v>
      </c>
      <c r="S47" s="125">
        <v>3.8</v>
      </c>
      <c r="T47" s="125">
        <v>0.9</v>
      </c>
      <c r="U47" s="125">
        <v>0.6</v>
      </c>
      <c r="V47" s="125">
        <v>15.2</v>
      </c>
      <c r="W47" s="125">
        <v>53.4</v>
      </c>
      <c r="X47" s="125">
        <v>25.3</v>
      </c>
      <c r="Y47" s="125"/>
      <c r="Z47" s="125"/>
      <c r="AA47" s="125"/>
      <c r="AB47" s="125">
        <v>78.7</v>
      </c>
      <c r="AC47" s="125">
        <v>231716</v>
      </c>
      <c r="AD47" s="125">
        <v>0.4</v>
      </c>
      <c r="AE47" s="125">
        <v>0.1</v>
      </c>
      <c r="AF47" s="125">
        <v>2</v>
      </c>
      <c r="AG47" s="125">
        <v>0.3</v>
      </c>
      <c r="AH47" s="125">
        <v>0.3</v>
      </c>
      <c r="AI47" s="125">
        <v>9.1</v>
      </c>
      <c r="AJ47" s="125">
        <v>49.1</v>
      </c>
      <c r="AK47" s="125">
        <v>38.6</v>
      </c>
      <c r="AL47" s="125"/>
      <c r="AM47" s="125"/>
      <c r="AN47" s="125"/>
      <c r="AO47" s="125">
        <v>87.7</v>
      </c>
      <c r="AP47" s="125">
        <v>474488</v>
      </c>
      <c r="AQ47" s="125">
        <v>0.5</v>
      </c>
      <c r="AR47" s="125">
        <v>0.1</v>
      </c>
      <c r="AS47" s="125">
        <v>2.5</v>
      </c>
      <c r="AT47" s="125">
        <v>1</v>
      </c>
      <c r="AU47" s="125">
        <v>0.6</v>
      </c>
      <c r="AV47" s="125">
        <v>13.8</v>
      </c>
      <c r="AW47" s="125">
        <v>44.1</v>
      </c>
      <c r="AX47" s="125">
        <v>37.4</v>
      </c>
      <c r="AY47" s="125"/>
      <c r="AZ47" s="125"/>
      <c r="BA47" s="125"/>
      <c r="BB47" s="125">
        <v>81.5</v>
      </c>
      <c r="BC47" s="125">
        <v>242763</v>
      </c>
      <c r="BD47" s="125">
        <v>0.6</v>
      </c>
      <c r="BE47" s="125">
        <v>0.1</v>
      </c>
      <c r="BF47" s="125">
        <v>2.9</v>
      </c>
      <c r="BG47" s="125">
        <v>1</v>
      </c>
      <c r="BH47" s="125">
        <v>0.6</v>
      </c>
      <c r="BI47" s="125">
        <v>12.9</v>
      </c>
      <c r="BJ47" s="125">
        <v>41.6</v>
      </c>
      <c r="BK47" s="125">
        <v>40.3</v>
      </c>
      <c r="BL47" s="125"/>
      <c r="BM47" s="125"/>
      <c r="BN47" s="125"/>
      <c r="BO47" s="125">
        <v>82</v>
      </c>
      <c r="BP47" s="125">
        <v>231725</v>
      </c>
      <c r="BQ47" s="125">
        <v>0.5</v>
      </c>
      <c r="BR47" s="125">
        <v>0.1</v>
      </c>
      <c r="BS47" s="125">
        <v>2</v>
      </c>
      <c r="BT47" s="125">
        <v>1</v>
      </c>
      <c r="BU47" s="126">
        <v>0.6</v>
      </c>
      <c r="BV47" s="125">
        <v>14.7</v>
      </c>
      <c r="BW47" s="125">
        <v>46.7</v>
      </c>
      <c r="BX47" s="125">
        <v>34.4</v>
      </c>
      <c r="BY47" s="125"/>
      <c r="BZ47" s="125"/>
      <c r="CA47" s="125"/>
      <c r="CB47" s="125">
        <v>81.1</v>
      </c>
      <c r="CC47" s="125">
        <v>474403</v>
      </c>
      <c r="CD47" s="125"/>
      <c r="CE47" s="125">
        <v>75.6</v>
      </c>
      <c r="CF47" s="125">
        <v>242718</v>
      </c>
      <c r="CG47" s="125"/>
      <c r="CH47" s="125">
        <v>73.3</v>
      </c>
      <c r="CI47" s="125">
        <v>231685</v>
      </c>
      <c r="CJ47" s="125"/>
      <c r="CK47" s="125">
        <v>78</v>
      </c>
      <c r="CL47" s="119" t="s">
        <v>206</v>
      </c>
      <c r="CM47" s="119" t="s">
        <v>206</v>
      </c>
      <c r="CN47" s="119" t="s">
        <v>206</v>
      </c>
      <c r="CO47" s="119" t="s">
        <v>206</v>
      </c>
      <c r="CP47" s="119" t="s">
        <v>206</v>
      </c>
      <c r="CQ47" s="119" t="s">
        <v>206</v>
      </c>
      <c r="CR47" s="119" t="s">
        <v>206</v>
      </c>
      <c r="CS47" s="119" t="s">
        <v>206</v>
      </c>
      <c r="CT47" s="119" t="s">
        <v>206</v>
      </c>
      <c r="CU47" s="125"/>
      <c r="CV47" s="125"/>
      <c r="CW47" s="125"/>
      <c r="CX47" s="125"/>
      <c r="CY47" s="125"/>
      <c r="CZ47" s="125"/>
      <c r="DA47" s="125"/>
      <c r="DB47" s="125"/>
      <c r="DC47" s="125"/>
      <c r="DD47" s="125"/>
      <c r="DE47" s="125"/>
      <c r="DF47" s="125"/>
      <c r="DG47" s="125"/>
      <c r="DH47" s="125"/>
      <c r="DI47" s="125"/>
      <c r="DJ47" s="125"/>
      <c r="DK47" s="125"/>
      <c r="DL47" s="125"/>
      <c r="DM47" s="125"/>
      <c r="DN47" s="125"/>
      <c r="DO47" s="125"/>
    </row>
    <row r="48" spans="2:119" ht="12.75">
      <c r="B48" s="119" t="s">
        <v>5</v>
      </c>
      <c r="C48" s="119">
        <v>567148</v>
      </c>
      <c r="D48" s="119">
        <v>0.6</v>
      </c>
      <c r="E48" s="119">
        <v>0.1</v>
      </c>
      <c r="F48" s="119">
        <v>3.7</v>
      </c>
      <c r="G48" s="119">
        <v>0.8</v>
      </c>
      <c r="H48" s="119">
        <v>0.6</v>
      </c>
      <c r="I48" s="119">
        <v>14.2</v>
      </c>
      <c r="J48" s="119">
        <v>51.1</v>
      </c>
      <c r="K48" s="119">
        <v>28.8</v>
      </c>
      <c r="O48" s="119">
        <v>79.9</v>
      </c>
      <c r="P48" s="125">
        <v>290320</v>
      </c>
      <c r="Q48" s="125">
        <v>0.7</v>
      </c>
      <c r="R48" s="125">
        <v>0.1</v>
      </c>
      <c r="S48" s="125">
        <v>4.9</v>
      </c>
      <c r="T48" s="125">
        <v>1.2</v>
      </c>
      <c r="U48" s="125">
        <v>0.7</v>
      </c>
      <c r="V48" s="125">
        <v>17.3</v>
      </c>
      <c r="W48" s="125">
        <v>52.4</v>
      </c>
      <c r="X48" s="125">
        <v>22.7</v>
      </c>
      <c r="Y48" s="125"/>
      <c r="Z48" s="125"/>
      <c r="AA48" s="125"/>
      <c r="AB48" s="125">
        <v>75.1</v>
      </c>
      <c r="AC48" s="125">
        <v>276828</v>
      </c>
      <c r="AD48" s="125">
        <v>0.5</v>
      </c>
      <c r="AE48" s="125">
        <v>0.1</v>
      </c>
      <c r="AF48" s="125">
        <v>2.5</v>
      </c>
      <c r="AG48" s="125">
        <v>0.5</v>
      </c>
      <c r="AH48" s="125">
        <v>0.4</v>
      </c>
      <c r="AI48" s="125">
        <v>11</v>
      </c>
      <c r="AJ48" s="125">
        <v>49.8</v>
      </c>
      <c r="AK48" s="125">
        <v>35.2</v>
      </c>
      <c r="AL48" s="125"/>
      <c r="AM48" s="125"/>
      <c r="AN48" s="125"/>
      <c r="AO48" s="125">
        <v>84.9</v>
      </c>
      <c r="AP48" s="125">
        <v>567154</v>
      </c>
      <c r="AQ48" s="125">
        <v>0.6</v>
      </c>
      <c r="AR48" s="125">
        <v>0.1</v>
      </c>
      <c r="AS48" s="125">
        <v>3.1</v>
      </c>
      <c r="AT48" s="125">
        <v>1.3</v>
      </c>
      <c r="AU48" s="125">
        <v>0.7</v>
      </c>
      <c r="AV48" s="125">
        <v>15.5</v>
      </c>
      <c r="AW48" s="125">
        <v>44.4</v>
      </c>
      <c r="AX48" s="125">
        <v>34.2</v>
      </c>
      <c r="AY48" s="125"/>
      <c r="AZ48" s="125"/>
      <c r="BA48" s="125"/>
      <c r="BB48" s="125">
        <v>78.7</v>
      </c>
      <c r="BC48" s="125">
        <v>290328</v>
      </c>
      <c r="BD48" s="125">
        <v>0.7</v>
      </c>
      <c r="BE48" s="125">
        <v>0.1</v>
      </c>
      <c r="BF48" s="125">
        <v>3.7</v>
      </c>
      <c r="BG48" s="125">
        <v>1.2</v>
      </c>
      <c r="BH48" s="125">
        <v>0.7</v>
      </c>
      <c r="BI48" s="125">
        <v>14.4</v>
      </c>
      <c r="BJ48" s="125">
        <v>42.2</v>
      </c>
      <c r="BK48" s="125">
        <v>37</v>
      </c>
      <c r="BL48" s="125"/>
      <c r="BM48" s="125"/>
      <c r="BN48" s="125"/>
      <c r="BO48" s="125">
        <v>79.2</v>
      </c>
      <c r="BP48" s="125">
        <v>276826</v>
      </c>
      <c r="BQ48" s="125">
        <v>0.6</v>
      </c>
      <c r="BR48" s="125">
        <v>0.1</v>
      </c>
      <c r="BS48" s="125">
        <v>2.5</v>
      </c>
      <c r="BT48" s="125">
        <v>1.4</v>
      </c>
      <c r="BU48" s="126">
        <v>0.7</v>
      </c>
      <c r="BV48" s="125">
        <v>16.6</v>
      </c>
      <c r="BW48" s="125">
        <v>46.8</v>
      </c>
      <c r="BX48" s="125">
        <v>31.3</v>
      </c>
      <c r="BY48" s="125"/>
      <c r="BZ48" s="125"/>
      <c r="CA48" s="125"/>
      <c r="CB48" s="125">
        <v>78.1</v>
      </c>
      <c r="CC48" s="125">
        <v>567060</v>
      </c>
      <c r="CD48" s="125"/>
      <c r="CE48" s="125">
        <v>72</v>
      </c>
      <c r="CF48" s="125">
        <v>290279</v>
      </c>
      <c r="CG48" s="125"/>
      <c r="CH48" s="125">
        <v>69.6</v>
      </c>
      <c r="CI48" s="125">
        <v>276781</v>
      </c>
      <c r="CJ48" s="125"/>
      <c r="CK48" s="125">
        <v>74.5</v>
      </c>
      <c r="CL48" s="119" t="s">
        <v>206</v>
      </c>
      <c r="CM48" s="119" t="s">
        <v>206</v>
      </c>
      <c r="CN48" s="119" t="s">
        <v>206</v>
      </c>
      <c r="CO48" s="119" t="s">
        <v>206</v>
      </c>
      <c r="CP48" s="119" t="s">
        <v>206</v>
      </c>
      <c r="CQ48" s="119" t="s">
        <v>206</v>
      </c>
      <c r="CR48" s="119" t="s">
        <v>206</v>
      </c>
      <c r="CS48" s="119" t="s">
        <v>206</v>
      </c>
      <c r="CT48" s="119" t="s">
        <v>206</v>
      </c>
      <c r="CU48" s="125"/>
      <c r="CV48" s="125"/>
      <c r="CW48" s="125"/>
      <c r="CX48" s="125"/>
      <c r="CY48" s="125"/>
      <c r="CZ48" s="125"/>
      <c r="DA48" s="125"/>
      <c r="DB48" s="125"/>
      <c r="DC48" s="125"/>
      <c r="DD48" s="125"/>
      <c r="DE48" s="125"/>
      <c r="DF48" s="125"/>
      <c r="DG48" s="125"/>
      <c r="DH48" s="125"/>
      <c r="DI48" s="125"/>
      <c r="DJ48" s="125"/>
      <c r="DK48" s="125"/>
      <c r="DL48" s="125"/>
      <c r="DM48" s="125"/>
      <c r="DN48" s="125"/>
      <c r="DO48" s="125"/>
    </row>
    <row r="49" spans="1:119" ht="12.75">
      <c r="A49" s="119" t="s">
        <v>729</v>
      </c>
      <c r="B49" s="119" t="s">
        <v>32</v>
      </c>
      <c r="C49" s="119">
        <v>423759</v>
      </c>
      <c r="D49" s="119">
        <v>0.4</v>
      </c>
      <c r="E49" s="119">
        <v>0.1</v>
      </c>
      <c r="F49" s="119">
        <v>0.5</v>
      </c>
      <c r="G49" s="119">
        <v>0.1</v>
      </c>
      <c r="H49" s="119">
        <v>0.1</v>
      </c>
      <c r="I49" s="119">
        <v>6.6</v>
      </c>
      <c r="J49" s="119">
        <v>55.2</v>
      </c>
      <c r="K49" s="119">
        <v>37.1</v>
      </c>
      <c r="O49" s="119">
        <v>92.2</v>
      </c>
      <c r="P49" s="125">
        <v>198534</v>
      </c>
      <c r="Q49" s="125">
        <v>0.4</v>
      </c>
      <c r="R49" s="125">
        <v>0.1</v>
      </c>
      <c r="S49" s="125">
        <v>0.6</v>
      </c>
      <c r="T49" s="125">
        <v>0.1</v>
      </c>
      <c r="U49" s="125">
        <v>0.1</v>
      </c>
      <c r="V49" s="125">
        <v>8.2</v>
      </c>
      <c r="W49" s="125">
        <v>59.2</v>
      </c>
      <c r="X49" s="125">
        <v>31.3</v>
      </c>
      <c r="Y49" s="125"/>
      <c r="Z49" s="125"/>
      <c r="AA49" s="125"/>
      <c r="AB49" s="125">
        <v>90.5</v>
      </c>
      <c r="AC49" s="125">
        <v>225225</v>
      </c>
      <c r="AD49" s="125">
        <v>0.3</v>
      </c>
      <c r="AE49" s="125">
        <v>0.1</v>
      </c>
      <c r="AF49" s="125">
        <v>0.4</v>
      </c>
      <c r="AG49" s="125">
        <v>0.1</v>
      </c>
      <c r="AH49" s="125">
        <v>0.1</v>
      </c>
      <c r="AI49" s="125">
        <v>5.2</v>
      </c>
      <c r="AJ49" s="125">
        <v>51.6</v>
      </c>
      <c r="AK49" s="125">
        <v>42.1</v>
      </c>
      <c r="AL49" s="125"/>
      <c r="AM49" s="125"/>
      <c r="AN49" s="125"/>
      <c r="AO49" s="125">
        <v>93.8</v>
      </c>
      <c r="AP49" s="125">
        <v>423767</v>
      </c>
      <c r="AQ49" s="125">
        <v>0.4</v>
      </c>
      <c r="AR49" s="125">
        <v>0.1</v>
      </c>
      <c r="AS49" s="125">
        <v>0.3</v>
      </c>
      <c r="AT49" s="125">
        <v>0.2</v>
      </c>
      <c r="AU49" s="125">
        <v>0.2</v>
      </c>
      <c r="AV49" s="125">
        <v>9.2</v>
      </c>
      <c r="AW49" s="125">
        <v>46.6</v>
      </c>
      <c r="AX49" s="125">
        <v>43.1</v>
      </c>
      <c r="AY49" s="125"/>
      <c r="AZ49" s="125"/>
      <c r="BA49" s="125"/>
      <c r="BB49" s="125">
        <v>89.6</v>
      </c>
      <c r="BC49" s="125">
        <v>198535</v>
      </c>
      <c r="BD49" s="125">
        <v>0.4</v>
      </c>
      <c r="BE49" s="125">
        <v>0.1</v>
      </c>
      <c r="BF49" s="125">
        <v>0.3</v>
      </c>
      <c r="BG49" s="125">
        <v>0.1</v>
      </c>
      <c r="BH49" s="125">
        <v>0.1</v>
      </c>
      <c r="BI49" s="125">
        <v>6.9</v>
      </c>
      <c r="BJ49" s="125">
        <v>42.7</v>
      </c>
      <c r="BK49" s="125">
        <v>49.3</v>
      </c>
      <c r="BL49" s="125"/>
      <c r="BM49" s="125"/>
      <c r="BN49" s="125"/>
      <c r="BO49" s="125">
        <v>92</v>
      </c>
      <c r="BP49" s="125">
        <v>225232</v>
      </c>
      <c r="BQ49" s="125">
        <v>0.4</v>
      </c>
      <c r="BR49" s="125">
        <v>0.1</v>
      </c>
      <c r="BS49" s="125">
        <v>0.3</v>
      </c>
      <c r="BT49" s="125">
        <v>0.3</v>
      </c>
      <c r="BU49" s="126">
        <v>0.2</v>
      </c>
      <c r="BV49" s="125">
        <v>11.2</v>
      </c>
      <c r="BW49" s="125">
        <v>50</v>
      </c>
      <c r="BX49" s="125">
        <v>37.5</v>
      </c>
      <c r="BY49" s="125"/>
      <c r="BZ49" s="125"/>
      <c r="CA49" s="125"/>
      <c r="CB49" s="125">
        <v>87.5</v>
      </c>
      <c r="CC49" s="125">
        <v>423708</v>
      </c>
      <c r="CD49" s="125"/>
      <c r="CE49" s="125">
        <v>85.7</v>
      </c>
      <c r="CF49" s="125">
        <v>198511</v>
      </c>
      <c r="CG49" s="125"/>
      <c r="CH49" s="125">
        <v>86.4</v>
      </c>
      <c r="CI49" s="125">
        <v>225197</v>
      </c>
      <c r="CJ49" s="125"/>
      <c r="CK49" s="125">
        <v>85.2</v>
      </c>
      <c r="CL49" s="119" t="s">
        <v>206</v>
      </c>
      <c r="CM49" s="119" t="s">
        <v>206</v>
      </c>
      <c r="CN49" s="119" t="s">
        <v>206</v>
      </c>
      <c r="CO49" s="119" t="s">
        <v>206</v>
      </c>
      <c r="CP49" s="119" t="s">
        <v>206</v>
      </c>
      <c r="CQ49" s="119" t="s">
        <v>206</v>
      </c>
      <c r="CR49" s="119" t="s">
        <v>206</v>
      </c>
      <c r="CS49" s="119" t="s">
        <v>206</v>
      </c>
      <c r="CT49" s="119" t="s">
        <v>206</v>
      </c>
      <c r="CU49" s="125"/>
      <c r="CV49" s="125"/>
      <c r="CW49" s="125"/>
      <c r="CX49" s="125"/>
      <c r="CY49" s="125"/>
      <c r="CZ49" s="125"/>
      <c r="DA49" s="125"/>
      <c r="DB49" s="125"/>
      <c r="DC49" s="125"/>
      <c r="DD49" s="125"/>
      <c r="DE49" s="125"/>
      <c r="DF49" s="125"/>
      <c r="DG49" s="125"/>
      <c r="DH49" s="125"/>
      <c r="DI49" s="125"/>
      <c r="DJ49" s="125"/>
      <c r="DK49" s="125"/>
      <c r="DL49" s="125"/>
      <c r="DM49" s="125"/>
      <c r="DN49" s="125"/>
      <c r="DO49" s="125"/>
    </row>
    <row r="50" spans="2:119" ht="12.75">
      <c r="B50" s="119" t="s">
        <v>111</v>
      </c>
      <c r="C50" s="119">
        <v>79486</v>
      </c>
      <c r="D50" s="119">
        <v>0.9</v>
      </c>
      <c r="E50" s="119">
        <v>0.1</v>
      </c>
      <c r="F50" s="119">
        <v>3</v>
      </c>
      <c r="G50" s="119">
        <v>1.6</v>
      </c>
      <c r="H50" s="119">
        <v>1.5</v>
      </c>
      <c r="I50" s="119">
        <v>39.2</v>
      </c>
      <c r="J50" s="119">
        <v>49.2</v>
      </c>
      <c r="K50" s="119">
        <v>4.5</v>
      </c>
      <c r="O50" s="119">
        <v>53.7</v>
      </c>
      <c r="P50" s="125">
        <v>47175</v>
      </c>
      <c r="Q50" s="125">
        <v>0.9</v>
      </c>
      <c r="R50" s="125">
        <v>0.1</v>
      </c>
      <c r="S50" s="125">
        <v>3.1</v>
      </c>
      <c r="T50" s="125">
        <v>1.8</v>
      </c>
      <c r="U50" s="125">
        <v>1.6</v>
      </c>
      <c r="V50" s="125">
        <v>40.3</v>
      </c>
      <c r="W50" s="125">
        <v>48</v>
      </c>
      <c r="X50" s="125">
        <v>4.2</v>
      </c>
      <c r="Y50" s="125"/>
      <c r="Z50" s="125"/>
      <c r="AA50" s="125"/>
      <c r="AB50" s="125">
        <v>52.2</v>
      </c>
      <c r="AC50" s="125">
        <v>32311</v>
      </c>
      <c r="AD50" s="125">
        <v>0.9</v>
      </c>
      <c r="AE50" s="125">
        <v>0.1</v>
      </c>
      <c r="AF50" s="125">
        <v>3</v>
      </c>
      <c r="AG50" s="125">
        <v>1.3</v>
      </c>
      <c r="AH50" s="125">
        <v>1.2</v>
      </c>
      <c r="AI50" s="125">
        <v>37.6</v>
      </c>
      <c r="AJ50" s="125">
        <v>51</v>
      </c>
      <c r="AK50" s="125">
        <v>4.9</v>
      </c>
      <c r="AL50" s="125"/>
      <c r="AM50" s="125"/>
      <c r="AN50" s="125"/>
      <c r="AO50" s="125">
        <v>55.9</v>
      </c>
      <c r="AP50" s="125">
        <v>79483</v>
      </c>
      <c r="AQ50" s="125">
        <v>1</v>
      </c>
      <c r="AR50" s="125">
        <v>0.1</v>
      </c>
      <c r="AS50" s="125">
        <v>2.6</v>
      </c>
      <c r="AT50" s="125">
        <v>3.2</v>
      </c>
      <c r="AU50" s="125">
        <v>2.1</v>
      </c>
      <c r="AV50" s="125">
        <v>36.9</v>
      </c>
      <c r="AW50" s="125">
        <v>45.5</v>
      </c>
      <c r="AX50" s="125">
        <v>8.7</v>
      </c>
      <c r="AY50" s="125"/>
      <c r="AZ50" s="125"/>
      <c r="BA50" s="125"/>
      <c r="BB50" s="125">
        <v>54.1</v>
      </c>
      <c r="BC50" s="125">
        <v>47177</v>
      </c>
      <c r="BD50" s="125">
        <v>1</v>
      </c>
      <c r="BE50" s="125">
        <v>0.1</v>
      </c>
      <c r="BF50" s="125">
        <v>1.9</v>
      </c>
      <c r="BG50" s="125">
        <v>2.1</v>
      </c>
      <c r="BH50" s="125">
        <v>1.6</v>
      </c>
      <c r="BI50" s="125">
        <v>31.7</v>
      </c>
      <c r="BJ50" s="125">
        <v>50</v>
      </c>
      <c r="BK50" s="125">
        <v>11.6</v>
      </c>
      <c r="BL50" s="125"/>
      <c r="BM50" s="125"/>
      <c r="BN50" s="125"/>
      <c r="BO50" s="125">
        <v>61.6</v>
      </c>
      <c r="BP50" s="125">
        <v>32306</v>
      </c>
      <c r="BQ50" s="125">
        <v>1</v>
      </c>
      <c r="BR50" s="125">
        <v>0.1</v>
      </c>
      <c r="BS50" s="125">
        <v>3.5</v>
      </c>
      <c r="BT50" s="125">
        <v>4.7</v>
      </c>
      <c r="BU50" s="126">
        <v>2.9</v>
      </c>
      <c r="BV50" s="125">
        <v>44.5</v>
      </c>
      <c r="BW50" s="125">
        <v>38.8</v>
      </c>
      <c r="BX50" s="125">
        <v>4.5</v>
      </c>
      <c r="BY50" s="125"/>
      <c r="BZ50" s="125"/>
      <c r="CA50" s="125"/>
      <c r="CB50" s="125">
        <v>43.2</v>
      </c>
      <c r="CC50" s="125">
        <v>79470</v>
      </c>
      <c r="CD50" s="125"/>
      <c r="CE50" s="125">
        <v>38.3</v>
      </c>
      <c r="CF50" s="125">
        <v>47169</v>
      </c>
      <c r="CG50" s="125"/>
      <c r="CH50" s="125">
        <v>41.5</v>
      </c>
      <c r="CI50" s="125">
        <v>32301</v>
      </c>
      <c r="CJ50" s="125"/>
      <c r="CK50" s="125">
        <v>33.6</v>
      </c>
      <c r="CL50" s="119" t="s">
        <v>206</v>
      </c>
      <c r="CM50" s="119" t="s">
        <v>206</v>
      </c>
      <c r="CN50" s="119" t="s">
        <v>206</v>
      </c>
      <c r="CO50" s="119" t="s">
        <v>206</v>
      </c>
      <c r="CP50" s="119" t="s">
        <v>206</v>
      </c>
      <c r="CQ50" s="119" t="s">
        <v>206</v>
      </c>
      <c r="CR50" s="119" t="s">
        <v>206</v>
      </c>
      <c r="CS50" s="119" t="s">
        <v>206</v>
      </c>
      <c r="CT50" s="119" t="s">
        <v>206</v>
      </c>
      <c r="CU50" s="125"/>
      <c r="CV50" s="125"/>
      <c r="CW50" s="125"/>
      <c r="CX50" s="125"/>
      <c r="CY50" s="125"/>
      <c r="CZ50" s="125"/>
      <c r="DA50" s="125"/>
      <c r="DB50" s="125"/>
      <c r="DC50" s="125"/>
      <c r="DD50" s="125"/>
      <c r="DE50" s="125"/>
      <c r="DF50" s="125"/>
      <c r="DG50" s="125"/>
      <c r="DH50" s="125"/>
      <c r="DI50" s="125"/>
      <c r="DJ50" s="125"/>
      <c r="DK50" s="125"/>
      <c r="DL50" s="125"/>
      <c r="DM50" s="125"/>
      <c r="DN50" s="125"/>
      <c r="DO50" s="125"/>
    </row>
    <row r="51" spans="2:119" ht="12.75">
      <c r="B51" s="119" t="s">
        <v>112</v>
      </c>
      <c r="C51" s="119">
        <v>43894</v>
      </c>
      <c r="D51" s="119">
        <v>1.9</v>
      </c>
      <c r="E51" s="119">
        <v>0.2</v>
      </c>
      <c r="F51" s="119">
        <v>13.9</v>
      </c>
      <c r="G51" s="119">
        <v>5.1</v>
      </c>
      <c r="H51" s="119">
        <v>3.2</v>
      </c>
      <c r="I51" s="119">
        <v>40.4</v>
      </c>
      <c r="J51" s="119">
        <v>31.3</v>
      </c>
      <c r="K51" s="119">
        <v>4</v>
      </c>
      <c r="O51" s="119">
        <v>35.3</v>
      </c>
      <c r="P51" s="125">
        <v>30399</v>
      </c>
      <c r="Q51" s="125">
        <v>1.9</v>
      </c>
      <c r="R51" s="125">
        <v>0.2</v>
      </c>
      <c r="S51" s="125">
        <v>13.7</v>
      </c>
      <c r="T51" s="125">
        <v>5.3</v>
      </c>
      <c r="U51" s="125">
        <v>3.1</v>
      </c>
      <c r="V51" s="125">
        <v>40</v>
      </c>
      <c r="W51" s="125">
        <v>31.8</v>
      </c>
      <c r="X51" s="125">
        <v>3.9</v>
      </c>
      <c r="Y51" s="125"/>
      <c r="Z51" s="125"/>
      <c r="AA51" s="125"/>
      <c r="AB51" s="125">
        <v>35.7</v>
      </c>
      <c r="AC51" s="125">
        <v>13495</v>
      </c>
      <c r="AD51" s="125">
        <v>1.8</v>
      </c>
      <c r="AE51" s="125">
        <v>0.2</v>
      </c>
      <c r="AF51" s="125">
        <v>14.4</v>
      </c>
      <c r="AG51" s="125">
        <v>4.7</v>
      </c>
      <c r="AH51" s="125">
        <v>3.3</v>
      </c>
      <c r="AI51" s="125">
        <v>41.3</v>
      </c>
      <c r="AJ51" s="125">
        <v>30.2</v>
      </c>
      <c r="AK51" s="125">
        <v>4.1</v>
      </c>
      <c r="AL51" s="125"/>
      <c r="AM51" s="125"/>
      <c r="AN51" s="125"/>
      <c r="AO51" s="125">
        <v>34.3</v>
      </c>
      <c r="AP51" s="125">
        <v>43893</v>
      </c>
      <c r="AQ51" s="125">
        <v>1.4</v>
      </c>
      <c r="AR51" s="125">
        <v>0.2</v>
      </c>
      <c r="AS51" s="125">
        <v>10.7</v>
      </c>
      <c r="AT51" s="125">
        <v>6.6</v>
      </c>
      <c r="AU51" s="125">
        <v>3</v>
      </c>
      <c r="AV51" s="125">
        <v>36.2</v>
      </c>
      <c r="AW51" s="125">
        <v>33.8</v>
      </c>
      <c r="AX51" s="125">
        <v>8</v>
      </c>
      <c r="AY51" s="125"/>
      <c r="AZ51" s="125"/>
      <c r="BA51" s="125"/>
      <c r="BB51" s="125">
        <v>41.8</v>
      </c>
      <c r="BC51" s="125">
        <v>30401</v>
      </c>
      <c r="BD51" s="125">
        <v>1.4</v>
      </c>
      <c r="BE51" s="125">
        <v>0.2</v>
      </c>
      <c r="BF51" s="125">
        <v>9</v>
      </c>
      <c r="BG51" s="125">
        <v>5.1</v>
      </c>
      <c r="BH51" s="125">
        <v>2.6</v>
      </c>
      <c r="BI51" s="125">
        <v>34.4</v>
      </c>
      <c r="BJ51" s="125">
        <v>37.6</v>
      </c>
      <c r="BK51" s="125">
        <v>9.8</v>
      </c>
      <c r="BL51" s="125"/>
      <c r="BM51" s="125"/>
      <c r="BN51" s="125"/>
      <c r="BO51" s="125">
        <v>47.4</v>
      </c>
      <c r="BP51" s="125">
        <v>13492</v>
      </c>
      <c r="BQ51" s="125">
        <v>1.5</v>
      </c>
      <c r="BR51" s="125">
        <v>0.2</v>
      </c>
      <c r="BS51" s="125">
        <v>14.6</v>
      </c>
      <c r="BT51" s="125">
        <v>10</v>
      </c>
      <c r="BU51" s="126">
        <v>4.1</v>
      </c>
      <c r="BV51" s="125">
        <v>40.4</v>
      </c>
      <c r="BW51" s="125">
        <v>25.2</v>
      </c>
      <c r="BX51" s="125">
        <v>4</v>
      </c>
      <c r="BY51" s="125"/>
      <c r="BZ51" s="125"/>
      <c r="CA51" s="125"/>
      <c r="CB51" s="125">
        <v>29.2</v>
      </c>
      <c r="CC51" s="125">
        <v>43878</v>
      </c>
      <c r="CD51" s="125"/>
      <c r="CE51" s="125">
        <v>26</v>
      </c>
      <c r="CF51" s="125">
        <v>30390</v>
      </c>
      <c r="CG51" s="125"/>
      <c r="CH51" s="125">
        <v>28.4</v>
      </c>
      <c r="CI51" s="125">
        <v>13488</v>
      </c>
      <c r="CJ51" s="125"/>
      <c r="CK51" s="125">
        <v>20.5</v>
      </c>
      <c r="CL51" s="119" t="s">
        <v>206</v>
      </c>
      <c r="CM51" s="119" t="s">
        <v>206</v>
      </c>
      <c r="CN51" s="119" t="s">
        <v>206</v>
      </c>
      <c r="CO51" s="119" t="s">
        <v>206</v>
      </c>
      <c r="CP51" s="119" t="s">
        <v>206</v>
      </c>
      <c r="CQ51" s="119" t="s">
        <v>206</v>
      </c>
      <c r="CR51" s="119" t="s">
        <v>206</v>
      </c>
      <c r="CS51" s="119" t="s">
        <v>206</v>
      </c>
      <c r="CT51" s="119" t="s">
        <v>206</v>
      </c>
      <c r="CU51" s="125"/>
      <c r="CV51" s="125"/>
      <c r="CW51" s="125"/>
      <c r="CX51" s="125"/>
      <c r="CY51" s="125"/>
      <c r="CZ51" s="125"/>
      <c r="DA51" s="125"/>
      <c r="DB51" s="125"/>
      <c r="DC51" s="125"/>
      <c r="DD51" s="125"/>
      <c r="DE51" s="125"/>
      <c r="DF51" s="125"/>
      <c r="DG51" s="125"/>
      <c r="DH51" s="125"/>
      <c r="DI51" s="125"/>
      <c r="DJ51" s="125"/>
      <c r="DK51" s="125"/>
      <c r="DL51" s="125"/>
      <c r="DM51" s="125"/>
      <c r="DN51" s="125"/>
      <c r="DO51" s="125"/>
    </row>
    <row r="52" spans="2:119" ht="12.75">
      <c r="B52" s="119" t="s">
        <v>34</v>
      </c>
      <c r="C52" s="119">
        <v>17988</v>
      </c>
      <c r="D52" s="119">
        <v>2.2</v>
      </c>
      <c r="E52" s="119">
        <v>0.5</v>
      </c>
      <c r="F52" s="119">
        <v>56.3</v>
      </c>
      <c r="G52" s="119">
        <v>4.2</v>
      </c>
      <c r="H52" s="119">
        <v>1.6</v>
      </c>
      <c r="I52" s="119">
        <v>17.9</v>
      </c>
      <c r="J52" s="119">
        <v>14.6</v>
      </c>
      <c r="K52" s="119">
        <v>2.8</v>
      </c>
      <c r="O52" s="119">
        <v>17.4</v>
      </c>
      <c r="P52" s="125">
        <v>13173</v>
      </c>
      <c r="Q52" s="125">
        <v>2.3</v>
      </c>
      <c r="R52" s="125">
        <v>0.6</v>
      </c>
      <c r="S52" s="125">
        <v>53.9</v>
      </c>
      <c r="T52" s="125">
        <v>4.3</v>
      </c>
      <c r="U52" s="125">
        <v>1.7</v>
      </c>
      <c r="V52" s="125">
        <v>18.9</v>
      </c>
      <c r="W52" s="125">
        <v>15.5</v>
      </c>
      <c r="X52" s="125">
        <v>2.8</v>
      </c>
      <c r="Y52" s="125"/>
      <c r="Z52" s="125"/>
      <c r="AA52" s="125"/>
      <c r="AB52" s="125">
        <v>18.3</v>
      </c>
      <c r="AC52" s="125">
        <v>4815</v>
      </c>
      <c r="AD52" s="125">
        <v>1.9</v>
      </c>
      <c r="AE52" s="125">
        <v>0.2</v>
      </c>
      <c r="AF52" s="125">
        <v>62.8</v>
      </c>
      <c r="AG52" s="125">
        <v>3.8</v>
      </c>
      <c r="AH52" s="125">
        <v>1.5</v>
      </c>
      <c r="AI52" s="125">
        <v>15.1</v>
      </c>
      <c r="AJ52" s="125">
        <v>12</v>
      </c>
      <c r="AK52" s="125">
        <v>2.7</v>
      </c>
      <c r="AL52" s="125"/>
      <c r="AM52" s="125"/>
      <c r="AN52" s="125"/>
      <c r="AO52" s="125">
        <v>14.7</v>
      </c>
      <c r="AP52" s="125">
        <v>17992</v>
      </c>
      <c r="AQ52" s="125">
        <v>1.7</v>
      </c>
      <c r="AR52" s="125">
        <v>0.5</v>
      </c>
      <c r="AS52" s="125">
        <v>51.9</v>
      </c>
      <c r="AT52" s="125">
        <v>5.4</v>
      </c>
      <c r="AU52" s="125">
        <v>1.7</v>
      </c>
      <c r="AV52" s="125">
        <v>18</v>
      </c>
      <c r="AW52" s="125">
        <v>15.7</v>
      </c>
      <c r="AX52" s="125">
        <v>5.1</v>
      </c>
      <c r="AY52" s="125"/>
      <c r="AZ52" s="125"/>
      <c r="BA52" s="125"/>
      <c r="BB52" s="125">
        <v>20.8</v>
      </c>
      <c r="BC52" s="125">
        <v>13176</v>
      </c>
      <c r="BD52" s="125">
        <v>1.8</v>
      </c>
      <c r="BE52" s="125">
        <v>0.6</v>
      </c>
      <c r="BF52" s="125">
        <v>47.8</v>
      </c>
      <c r="BG52" s="125">
        <v>5</v>
      </c>
      <c r="BH52" s="125">
        <v>1.7</v>
      </c>
      <c r="BI52" s="125">
        <v>19.3</v>
      </c>
      <c r="BJ52" s="125">
        <v>17.7</v>
      </c>
      <c r="BK52" s="125">
        <v>6</v>
      </c>
      <c r="BL52" s="125"/>
      <c r="BM52" s="125"/>
      <c r="BN52" s="125"/>
      <c r="BO52" s="125">
        <v>23.7</v>
      </c>
      <c r="BP52" s="125">
        <v>4816</v>
      </c>
      <c r="BQ52" s="125">
        <v>1.5</v>
      </c>
      <c r="BR52" s="125">
        <v>0.3</v>
      </c>
      <c r="BS52" s="125">
        <v>62.8</v>
      </c>
      <c r="BT52" s="125">
        <v>6.6</v>
      </c>
      <c r="BU52" s="126">
        <v>1.7</v>
      </c>
      <c r="BV52" s="125">
        <v>14.1</v>
      </c>
      <c r="BW52" s="125">
        <v>10.2</v>
      </c>
      <c r="BX52" s="125">
        <v>2.7</v>
      </c>
      <c r="BY52" s="125"/>
      <c r="BZ52" s="125"/>
      <c r="CA52" s="125"/>
      <c r="CB52" s="125">
        <v>12.9</v>
      </c>
      <c r="CC52" s="125">
        <v>17986</v>
      </c>
      <c r="CD52" s="125"/>
      <c r="CE52" s="125">
        <v>13.3</v>
      </c>
      <c r="CF52" s="125">
        <v>13171</v>
      </c>
      <c r="CG52" s="125"/>
      <c r="CH52" s="125">
        <v>14.4</v>
      </c>
      <c r="CI52" s="125">
        <v>4815</v>
      </c>
      <c r="CJ52" s="125"/>
      <c r="CK52" s="125">
        <v>10.1</v>
      </c>
      <c r="CL52" s="119" t="s">
        <v>206</v>
      </c>
      <c r="CM52" s="119" t="s">
        <v>206</v>
      </c>
      <c r="CN52" s="119" t="s">
        <v>206</v>
      </c>
      <c r="CO52" s="119" t="s">
        <v>206</v>
      </c>
      <c r="CP52" s="119" t="s">
        <v>206</v>
      </c>
      <c r="CQ52" s="119" t="s">
        <v>206</v>
      </c>
      <c r="CR52" s="119" t="s">
        <v>206</v>
      </c>
      <c r="CS52" s="119" t="s">
        <v>206</v>
      </c>
      <c r="CT52" s="119" t="s">
        <v>206</v>
      </c>
      <c r="CU52" s="125"/>
      <c r="CV52" s="125"/>
      <c r="CW52" s="125"/>
      <c r="CX52" s="125"/>
      <c r="CY52" s="125"/>
      <c r="CZ52" s="125"/>
      <c r="DA52" s="125"/>
      <c r="DB52" s="125"/>
      <c r="DC52" s="125"/>
      <c r="DD52" s="125"/>
      <c r="DE52" s="125"/>
      <c r="DF52" s="125"/>
      <c r="DG52" s="125"/>
      <c r="DH52" s="125"/>
      <c r="DI52" s="125"/>
      <c r="DJ52" s="125"/>
      <c r="DK52" s="125"/>
      <c r="DL52" s="125"/>
      <c r="DM52" s="125"/>
      <c r="DN52" s="125"/>
      <c r="DO52" s="125"/>
    </row>
    <row r="53" spans="2:119" ht="12.75">
      <c r="B53" s="119" t="s">
        <v>33</v>
      </c>
      <c r="C53" s="119">
        <v>123380</v>
      </c>
      <c r="D53" s="125">
        <v>1.3</v>
      </c>
      <c r="E53" s="125">
        <v>0.1</v>
      </c>
      <c r="F53" s="125">
        <v>6.9</v>
      </c>
      <c r="G53" s="125">
        <v>2.9</v>
      </c>
      <c r="H53" s="125">
        <v>2.1</v>
      </c>
      <c r="I53" s="125">
        <v>39.6</v>
      </c>
      <c r="J53" s="125">
        <v>42.8</v>
      </c>
      <c r="K53" s="125">
        <v>4.3</v>
      </c>
      <c r="L53" s="125"/>
      <c r="M53" s="125"/>
      <c r="N53" s="125"/>
      <c r="O53" s="125">
        <v>47.1</v>
      </c>
      <c r="P53" s="125">
        <v>77574</v>
      </c>
      <c r="Q53" s="125">
        <v>1.3</v>
      </c>
      <c r="R53" s="125">
        <v>0.1</v>
      </c>
      <c r="S53" s="125">
        <v>7.2</v>
      </c>
      <c r="T53" s="125">
        <v>3.2</v>
      </c>
      <c r="U53" s="125">
        <v>2.2</v>
      </c>
      <c r="V53" s="125">
        <v>40.2</v>
      </c>
      <c r="W53" s="125">
        <v>41.6</v>
      </c>
      <c r="X53" s="125">
        <v>4.1</v>
      </c>
      <c r="Y53" s="125"/>
      <c r="Z53" s="125"/>
      <c r="AA53" s="125"/>
      <c r="AB53" s="125">
        <v>45.7</v>
      </c>
      <c r="AC53" s="125">
        <v>45806</v>
      </c>
      <c r="AD53" s="125">
        <v>1.2</v>
      </c>
      <c r="AE53" s="125">
        <v>0.1</v>
      </c>
      <c r="AF53" s="125">
        <v>6.4</v>
      </c>
      <c r="AG53" s="125">
        <v>2.3</v>
      </c>
      <c r="AH53" s="125">
        <v>1.9</v>
      </c>
      <c r="AI53" s="125">
        <v>38.7</v>
      </c>
      <c r="AJ53" s="125">
        <v>44.8</v>
      </c>
      <c r="AK53" s="125">
        <v>4.7</v>
      </c>
      <c r="AL53" s="125"/>
      <c r="AM53" s="125"/>
      <c r="AN53" s="125"/>
      <c r="AO53" s="125">
        <v>49.5</v>
      </c>
      <c r="AP53" s="125">
        <v>123376</v>
      </c>
      <c r="AQ53" s="125">
        <v>1.1</v>
      </c>
      <c r="AR53" s="125">
        <v>0.1</v>
      </c>
      <c r="AS53" s="125">
        <v>5.5</v>
      </c>
      <c r="AT53" s="125">
        <v>4.4</v>
      </c>
      <c r="AU53" s="125">
        <v>2.4</v>
      </c>
      <c r="AV53" s="125">
        <v>36.7</v>
      </c>
      <c r="AW53" s="125">
        <v>41.3</v>
      </c>
      <c r="AX53" s="125">
        <v>8.5</v>
      </c>
      <c r="AY53" s="125"/>
      <c r="AZ53" s="125"/>
      <c r="BA53" s="125"/>
      <c r="BB53" s="125">
        <v>49.8</v>
      </c>
      <c r="BC53" s="125">
        <v>77578</v>
      </c>
      <c r="BD53" s="125">
        <v>1.1</v>
      </c>
      <c r="BE53" s="125">
        <v>0.1</v>
      </c>
      <c r="BF53" s="125">
        <v>4.7</v>
      </c>
      <c r="BG53" s="125">
        <v>3.3</v>
      </c>
      <c r="BH53" s="125">
        <v>2</v>
      </c>
      <c r="BI53" s="125">
        <v>32.7</v>
      </c>
      <c r="BJ53" s="125">
        <v>45.2</v>
      </c>
      <c r="BK53" s="125">
        <v>10.9</v>
      </c>
      <c r="BL53" s="125"/>
      <c r="BM53" s="125"/>
      <c r="BN53" s="125"/>
      <c r="BO53" s="125">
        <v>56.1</v>
      </c>
      <c r="BP53" s="125">
        <v>45798</v>
      </c>
      <c r="BQ53" s="125">
        <v>1.2</v>
      </c>
      <c r="BR53" s="125">
        <v>0.1</v>
      </c>
      <c r="BS53" s="125">
        <v>6.8</v>
      </c>
      <c r="BT53" s="125">
        <v>6.3</v>
      </c>
      <c r="BU53" s="126">
        <v>3.3</v>
      </c>
      <c r="BV53" s="125">
        <v>43.3</v>
      </c>
      <c r="BW53" s="125">
        <v>34.8</v>
      </c>
      <c r="BX53" s="125">
        <v>4.3</v>
      </c>
      <c r="BY53" s="125"/>
      <c r="BZ53" s="125"/>
      <c r="CA53" s="125"/>
      <c r="CB53" s="125">
        <v>39.1</v>
      </c>
      <c r="CC53" s="125">
        <v>123348</v>
      </c>
      <c r="CD53" s="125"/>
      <c r="CE53" s="125">
        <v>33.9</v>
      </c>
      <c r="CF53" s="125">
        <v>77559</v>
      </c>
      <c r="CG53" s="125"/>
      <c r="CH53" s="125">
        <v>36.4</v>
      </c>
      <c r="CI53" s="125">
        <v>45789</v>
      </c>
      <c r="CJ53" s="125"/>
      <c r="CK53" s="125">
        <v>29.8</v>
      </c>
      <c r="CL53" s="119" t="s">
        <v>206</v>
      </c>
      <c r="CM53" s="119" t="s">
        <v>206</v>
      </c>
      <c r="CN53" s="119" t="s">
        <v>206</v>
      </c>
      <c r="CO53" s="119" t="s">
        <v>206</v>
      </c>
      <c r="CP53" s="119" t="s">
        <v>206</v>
      </c>
      <c r="CQ53" s="119" t="s">
        <v>206</v>
      </c>
      <c r="CR53" s="119" t="s">
        <v>206</v>
      </c>
      <c r="CS53" s="119" t="s">
        <v>206</v>
      </c>
      <c r="CT53" s="119" t="s">
        <v>206</v>
      </c>
      <c r="CU53" s="125"/>
      <c r="CV53" s="125"/>
      <c r="CW53" s="125"/>
      <c r="CX53" s="125"/>
      <c r="CY53" s="125"/>
      <c r="CZ53" s="125"/>
      <c r="DA53" s="125"/>
      <c r="DB53" s="125"/>
      <c r="DC53" s="125"/>
      <c r="DD53" s="125"/>
      <c r="DE53" s="125"/>
      <c r="DF53" s="125"/>
      <c r="DG53" s="125"/>
      <c r="DH53" s="125"/>
      <c r="DI53" s="125"/>
      <c r="DJ53" s="125"/>
      <c r="DK53" s="125"/>
      <c r="DL53" s="125"/>
      <c r="DM53" s="125"/>
      <c r="DN53" s="125"/>
      <c r="DO53" s="125"/>
    </row>
    <row r="54" spans="2:119" ht="12.75">
      <c r="B54" s="119" t="s">
        <v>83</v>
      </c>
      <c r="C54" s="119">
        <v>141368</v>
      </c>
      <c r="D54" s="125">
        <v>1.4</v>
      </c>
      <c r="E54" s="125">
        <v>0.2</v>
      </c>
      <c r="F54" s="125">
        <v>13.2</v>
      </c>
      <c r="G54" s="125">
        <v>3</v>
      </c>
      <c r="H54" s="125">
        <v>2</v>
      </c>
      <c r="I54" s="125">
        <v>36.8</v>
      </c>
      <c r="J54" s="125">
        <v>39.2</v>
      </c>
      <c r="K54" s="125">
        <v>4.1</v>
      </c>
      <c r="L54" s="125"/>
      <c r="M54" s="125"/>
      <c r="N54" s="125"/>
      <c r="O54" s="125">
        <v>43.3</v>
      </c>
      <c r="P54" s="125">
        <v>90747</v>
      </c>
      <c r="Q54" s="125">
        <v>1.5</v>
      </c>
      <c r="R54" s="125">
        <v>0.2</v>
      </c>
      <c r="S54" s="125">
        <v>14</v>
      </c>
      <c r="T54" s="125">
        <v>3.4</v>
      </c>
      <c r="U54" s="125">
        <v>2.1</v>
      </c>
      <c r="V54" s="125">
        <v>37.1</v>
      </c>
      <c r="W54" s="125">
        <v>37.8</v>
      </c>
      <c r="X54" s="125">
        <v>3.9</v>
      </c>
      <c r="Y54" s="125"/>
      <c r="Z54" s="125"/>
      <c r="AA54" s="125"/>
      <c r="AB54" s="125">
        <v>41.7</v>
      </c>
      <c r="AC54" s="125">
        <v>50621</v>
      </c>
      <c r="AD54" s="125">
        <v>1.2</v>
      </c>
      <c r="AE54" s="125">
        <v>0.1</v>
      </c>
      <c r="AF54" s="125">
        <v>11.7</v>
      </c>
      <c r="AG54" s="125">
        <v>2.4</v>
      </c>
      <c r="AH54" s="125">
        <v>1.8</v>
      </c>
      <c r="AI54" s="125">
        <v>36.4</v>
      </c>
      <c r="AJ54" s="125">
        <v>41.7</v>
      </c>
      <c r="AK54" s="125">
        <v>4.5</v>
      </c>
      <c r="AL54" s="125"/>
      <c r="AM54" s="125"/>
      <c r="AN54" s="125"/>
      <c r="AO54" s="125">
        <v>46.2</v>
      </c>
      <c r="AP54" s="125">
        <v>141368</v>
      </c>
      <c r="AQ54" s="125">
        <v>1.2</v>
      </c>
      <c r="AR54" s="125">
        <v>0.2</v>
      </c>
      <c r="AS54" s="125">
        <v>11.4</v>
      </c>
      <c r="AT54" s="125">
        <v>4.5</v>
      </c>
      <c r="AU54" s="125">
        <v>2.4</v>
      </c>
      <c r="AV54" s="125">
        <v>34.3</v>
      </c>
      <c r="AW54" s="125">
        <v>38.1</v>
      </c>
      <c r="AX54" s="125">
        <v>8</v>
      </c>
      <c r="AY54" s="125"/>
      <c r="AZ54" s="125"/>
      <c r="BA54" s="125"/>
      <c r="BB54" s="125">
        <v>46.1</v>
      </c>
      <c r="BC54" s="125">
        <v>90754</v>
      </c>
      <c r="BD54" s="125">
        <v>1.2</v>
      </c>
      <c r="BE54" s="125">
        <v>0.2</v>
      </c>
      <c r="BF54" s="125">
        <v>11</v>
      </c>
      <c r="BG54" s="125">
        <v>3.5</v>
      </c>
      <c r="BH54" s="125">
        <v>1.9</v>
      </c>
      <c r="BI54" s="125">
        <v>30.8</v>
      </c>
      <c r="BJ54" s="125">
        <v>41.2</v>
      </c>
      <c r="BK54" s="125">
        <v>10.2</v>
      </c>
      <c r="BL54" s="125"/>
      <c r="BM54" s="125"/>
      <c r="BN54" s="125"/>
      <c r="BO54" s="125">
        <v>51.4</v>
      </c>
      <c r="BP54" s="125">
        <v>50614</v>
      </c>
      <c r="BQ54" s="125">
        <v>1.2</v>
      </c>
      <c r="BR54" s="125">
        <v>0.1</v>
      </c>
      <c r="BS54" s="125">
        <v>12.1</v>
      </c>
      <c r="BT54" s="125">
        <v>6.3</v>
      </c>
      <c r="BU54" s="126">
        <v>3.1</v>
      </c>
      <c r="BV54" s="125">
        <v>40.5</v>
      </c>
      <c r="BW54" s="125">
        <v>32.4</v>
      </c>
      <c r="BX54" s="125">
        <v>4.2</v>
      </c>
      <c r="BY54" s="125"/>
      <c r="BZ54" s="125"/>
      <c r="CA54" s="125"/>
      <c r="CB54" s="125">
        <v>36.6</v>
      </c>
      <c r="CC54" s="125">
        <v>141334</v>
      </c>
      <c r="CD54" s="125"/>
      <c r="CE54" s="125">
        <v>31.3</v>
      </c>
      <c r="CF54" s="125">
        <v>90730</v>
      </c>
      <c r="CG54" s="125"/>
      <c r="CH54" s="125">
        <v>33.2</v>
      </c>
      <c r="CI54" s="125">
        <v>50604</v>
      </c>
      <c r="CJ54" s="125"/>
      <c r="CK54" s="125">
        <v>27.9</v>
      </c>
      <c r="CL54" s="119" t="s">
        <v>206</v>
      </c>
      <c r="CM54" s="119" t="s">
        <v>206</v>
      </c>
      <c r="CN54" s="119" t="s">
        <v>206</v>
      </c>
      <c r="CO54" s="119" t="s">
        <v>206</v>
      </c>
      <c r="CP54" s="119" t="s">
        <v>206</v>
      </c>
      <c r="CQ54" s="119" t="s">
        <v>206</v>
      </c>
      <c r="CR54" s="119" t="s">
        <v>206</v>
      </c>
      <c r="CS54" s="119" t="s">
        <v>206</v>
      </c>
      <c r="CT54" s="119" t="s">
        <v>206</v>
      </c>
      <c r="CU54" s="125"/>
      <c r="CV54" s="125"/>
      <c r="CW54" s="125"/>
      <c r="CX54" s="125"/>
      <c r="CY54" s="125"/>
      <c r="CZ54" s="125"/>
      <c r="DA54" s="125"/>
      <c r="DB54" s="125"/>
      <c r="DC54" s="125"/>
      <c r="DD54" s="125"/>
      <c r="DE54" s="125"/>
      <c r="DF54" s="125"/>
      <c r="DG54" s="125"/>
      <c r="DH54" s="125"/>
      <c r="DI54" s="125"/>
      <c r="DJ54" s="125"/>
      <c r="DK54" s="125"/>
      <c r="DL54" s="125"/>
      <c r="DM54" s="125"/>
      <c r="DN54" s="125"/>
      <c r="DO54" s="125"/>
    </row>
    <row r="55" spans="2:119" ht="14.25">
      <c r="B55" s="119" t="s">
        <v>876</v>
      </c>
      <c r="C55" s="119">
        <v>2021</v>
      </c>
      <c r="D55" s="125">
        <v>0.9</v>
      </c>
      <c r="E55" s="125">
        <v>6.4</v>
      </c>
      <c r="F55" s="125">
        <v>16.5</v>
      </c>
      <c r="G55" s="125">
        <v>1.8</v>
      </c>
      <c r="H55" s="125">
        <v>0.9</v>
      </c>
      <c r="I55" s="125">
        <v>17.5</v>
      </c>
      <c r="J55" s="125">
        <v>41.7</v>
      </c>
      <c r="K55" s="125">
        <v>14.2</v>
      </c>
      <c r="L55" s="125"/>
      <c r="M55" s="125"/>
      <c r="N55" s="125"/>
      <c r="O55" s="125">
        <v>55.8</v>
      </c>
      <c r="P55" s="125">
        <v>1039</v>
      </c>
      <c r="Q55" s="125">
        <v>1.3</v>
      </c>
      <c r="R55" s="125">
        <v>6</v>
      </c>
      <c r="S55" s="125">
        <v>19.1</v>
      </c>
      <c r="T55" s="125">
        <v>2.2</v>
      </c>
      <c r="U55" s="125">
        <v>1.2</v>
      </c>
      <c r="V55" s="125">
        <v>20</v>
      </c>
      <c r="W55" s="125">
        <v>40.2</v>
      </c>
      <c r="X55" s="125">
        <v>10.1</v>
      </c>
      <c r="Y55" s="125"/>
      <c r="Z55" s="125"/>
      <c r="AA55" s="125"/>
      <c r="AB55" s="125">
        <v>50.3</v>
      </c>
      <c r="AC55" s="125">
        <v>982</v>
      </c>
      <c r="AD55" s="125">
        <v>0.6</v>
      </c>
      <c r="AE55" s="125">
        <v>6.8</v>
      </c>
      <c r="AF55" s="125">
        <v>13.7</v>
      </c>
      <c r="AG55" s="125">
        <v>1.4</v>
      </c>
      <c r="AH55" s="125">
        <v>0.7</v>
      </c>
      <c r="AI55" s="125">
        <v>14.9</v>
      </c>
      <c r="AJ55" s="125">
        <v>43.2</v>
      </c>
      <c r="AK55" s="125">
        <v>18.4</v>
      </c>
      <c r="AL55" s="125"/>
      <c r="AM55" s="125"/>
      <c r="AN55" s="125"/>
      <c r="AO55" s="125">
        <v>61.6</v>
      </c>
      <c r="AP55" s="125">
        <v>2019</v>
      </c>
      <c r="AQ55" s="125">
        <v>0.9</v>
      </c>
      <c r="AR55" s="125">
        <v>6.7</v>
      </c>
      <c r="AS55" s="125">
        <v>12.8</v>
      </c>
      <c r="AT55" s="125">
        <v>2.2</v>
      </c>
      <c r="AU55" s="125">
        <v>1</v>
      </c>
      <c r="AV55" s="125">
        <v>22.5</v>
      </c>
      <c r="AW55" s="125">
        <v>36.2</v>
      </c>
      <c r="AX55" s="125">
        <v>17.6</v>
      </c>
      <c r="AY55" s="125"/>
      <c r="AZ55" s="125"/>
      <c r="BA55" s="125"/>
      <c r="BB55" s="125">
        <v>53.8</v>
      </c>
      <c r="BC55" s="125">
        <v>1039</v>
      </c>
      <c r="BD55" s="125">
        <v>1.3</v>
      </c>
      <c r="BE55" s="125">
        <v>6.6</v>
      </c>
      <c r="BF55" s="125">
        <v>14.1</v>
      </c>
      <c r="BG55" s="125">
        <v>1.9</v>
      </c>
      <c r="BH55" s="125">
        <v>1</v>
      </c>
      <c r="BI55" s="125">
        <v>19.8</v>
      </c>
      <c r="BJ55" s="125">
        <v>34.6</v>
      </c>
      <c r="BK55" s="125">
        <v>20.7</v>
      </c>
      <c r="BL55" s="125"/>
      <c r="BM55" s="125"/>
      <c r="BN55" s="125"/>
      <c r="BO55" s="125">
        <v>55.2</v>
      </c>
      <c r="BP55" s="125">
        <v>980</v>
      </c>
      <c r="BQ55" s="125">
        <v>0.6</v>
      </c>
      <c r="BR55" s="125">
        <v>6.7</v>
      </c>
      <c r="BS55" s="125">
        <v>11.4</v>
      </c>
      <c r="BT55" s="125">
        <v>2.4</v>
      </c>
      <c r="BU55" s="126">
        <v>1</v>
      </c>
      <c r="BV55" s="125">
        <v>25.4</v>
      </c>
      <c r="BW55" s="125">
        <v>38</v>
      </c>
      <c r="BX55" s="125">
        <v>14.3</v>
      </c>
      <c r="BY55" s="125"/>
      <c r="BZ55" s="125"/>
      <c r="CA55" s="125"/>
      <c r="CB55" s="125">
        <v>52.2</v>
      </c>
      <c r="CC55" s="125">
        <v>2018</v>
      </c>
      <c r="CD55" s="125"/>
      <c r="CE55" s="125">
        <v>45</v>
      </c>
      <c r="CF55" s="125">
        <v>1038</v>
      </c>
      <c r="CG55" s="125"/>
      <c r="CH55" s="125">
        <v>43.8</v>
      </c>
      <c r="CI55" s="125">
        <v>980</v>
      </c>
      <c r="CJ55" s="125"/>
      <c r="CK55" s="125">
        <v>46.2</v>
      </c>
      <c r="CL55" s="119" t="s">
        <v>206</v>
      </c>
      <c r="CM55" s="119" t="s">
        <v>206</v>
      </c>
      <c r="CN55" s="119" t="s">
        <v>206</v>
      </c>
      <c r="CO55" s="119" t="s">
        <v>206</v>
      </c>
      <c r="CP55" s="119" t="s">
        <v>206</v>
      </c>
      <c r="CQ55" s="119" t="s">
        <v>206</v>
      </c>
      <c r="CR55" s="119" t="s">
        <v>206</v>
      </c>
      <c r="CS55" s="119" t="s">
        <v>206</v>
      </c>
      <c r="CT55" s="119" t="s">
        <v>206</v>
      </c>
      <c r="CU55" s="125"/>
      <c r="CV55" s="125"/>
      <c r="CW55" s="125"/>
      <c r="CX55" s="125"/>
      <c r="CY55" s="125"/>
      <c r="CZ55" s="125"/>
      <c r="DA55" s="125"/>
      <c r="DB55" s="125"/>
      <c r="DC55" s="125"/>
      <c r="DD55" s="125"/>
      <c r="DE55" s="125"/>
      <c r="DF55" s="125"/>
      <c r="DG55" s="125"/>
      <c r="DH55" s="125"/>
      <c r="DI55" s="125"/>
      <c r="DJ55" s="125"/>
      <c r="DK55" s="125"/>
      <c r="DL55" s="125"/>
      <c r="DM55" s="125"/>
      <c r="DN55" s="125"/>
      <c r="DO55" s="125"/>
    </row>
    <row r="56" spans="2:119" ht="12.75">
      <c r="B56" s="119" t="s">
        <v>5</v>
      </c>
      <c r="C56" s="119">
        <v>567148</v>
      </c>
      <c r="D56" s="125">
        <v>0.6</v>
      </c>
      <c r="E56" s="125">
        <v>0.1</v>
      </c>
      <c r="F56" s="125">
        <v>3.7</v>
      </c>
      <c r="G56" s="125">
        <v>0.8</v>
      </c>
      <c r="H56" s="125">
        <v>0.6</v>
      </c>
      <c r="I56" s="125">
        <v>14.2</v>
      </c>
      <c r="J56" s="125">
        <v>51.1</v>
      </c>
      <c r="K56" s="125">
        <v>28.8</v>
      </c>
      <c r="L56" s="125"/>
      <c r="M56" s="125"/>
      <c r="N56" s="125"/>
      <c r="O56" s="125">
        <v>79.9</v>
      </c>
      <c r="P56" s="125">
        <v>290320</v>
      </c>
      <c r="Q56" s="125">
        <v>0.7</v>
      </c>
      <c r="R56" s="125">
        <v>0.1</v>
      </c>
      <c r="S56" s="125">
        <v>4.9</v>
      </c>
      <c r="T56" s="125">
        <v>1.2</v>
      </c>
      <c r="U56" s="125">
        <v>0.7</v>
      </c>
      <c r="V56" s="125">
        <v>17.3</v>
      </c>
      <c r="W56" s="125">
        <v>52.4</v>
      </c>
      <c r="X56" s="125">
        <v>22.7</v>
      </c>
      <c r="Y56" s="125"/>
      <c r="Z56" s="125"/>
      <c r="AA56" s="125"/>
      <c r="AB56" s="125">
        <v>75.1</v>
      </c>
      <c r="AC56" s="125">
        <v>276828</v>
      </c>
      <c r="AD56" s="125">
        <v>0.5</v>
      </c>
      <c r="AE56" s="125">
        <v>0.1</v>
      </c>
      <c r="AF56" s="125">
        <v>2.5</v>
      </c>
      <c r="AG56" s="125">
        <v>0.5</v>
      </c>
      <c r="AH56" s="125">
        <v>0.4</v>
      </c>
      <c r="AI56" s="125">
        <v>11</v>
      </c>
      <c r="AJ56" s="125">
        <v>49.8</v>
      </c>
      <c r="AK56" s="125">
        <v>35.2</v>
      </c>
      <c r="AL56" s="125"/>
      <c r="AM56" s="125"/>
      <c r="AN56" s="125"/>
      <c r="AO56" s="125">
        <v>84.9</v>
      </c>
      <c r="AP56" s="125">
        <v>567154</v>
      </c>
      <c r="AQ56" s="125">
        <v>0.6</v>
      </c>
      <c r="AR56" s="125">
        <v>0.1</v>
      </c>
      <c r="AS56" s="125">
        <v>3.1</v>
      </c>
      <c r="AT56" s="125">
        <v>1.3</v>
      </c>
      <c r="AU56" s="125">
        <v>0.7</v>
      </c>
      <c r="AV56" s="125">
        <v>15.5</v>
      </c>
      <c r="AW56" s="125">
        <v>44.4</v>
      </c>
      <c r="AX56" s="125">
        <v>34.2</v>
      </c>
      <c r="AY56" s="125"/>
      <c r="AZ56" s="125"/>
      <c r="BA56" s="125"/>
      <c r="BB56" s="125">
        <v>78.7</v>
      </c>
      <c r="BC56" s="125">
        <v>290328</v>
      </c>
      <c r="BD56" s="125">
        <v>0.7</v>
      </c>
      <c r="BE56" s="125">
        <v>0.1</v>
      </c>
      <c r="BF56" s="125">
        <v>3.7</v>
      </c>
      <c r="BG56" s="125">
        <v>1.2</v>
      </c>
      <c r="BH56" s="125">
        <v>0.7</v>
      </c>
      <c r="BI56" s="125">
        <v>14.4</v>
      </c>
      <c r="BJ56" s="125">
        <v>42.2</v>
      </c>
      <c r="BK56" s="125">
        <v>37</v>
      </c>
      <c r="BL56" s="125"/>
      <c r="BM56" s="125"/>
      <c r="BN56" s="125"/>
      <c r="BO56" s="125">
        <v>79.2</v>
      </c>
      <c r="BP56" s="125">
        <v>276826</v>
      </c>
      <c r="BQ56" s="125">
        <v>0.6</v>
      </c>
      <c r="BR56" s="125">
        <v>0.1</v>
      </c>
      <c r="BS56" s="125">
        <v>2.5</v>
      </c>
      <c r="BT56" s="125">
        <v>1.4</v>
      </c>
      <c r="BU56" s="126">
        <v>0.7</v>
      </c>
      <c r="BV56" s="125">
        <v>16.6</v>
      </c>
      <c r="BW56" s="125">
        <v>46.8</v>
      </c>
      <c r="BX56" s="125">
        <v>31.3</v>
      </c>
      <c r="BY56" s="125"/>
      <c r="BZ56" s="125"/>
      <c r="CA56" s="125"/>
      <c r="CB56" s="125">
        <v>78.1</v>
      </c>
      <c r="CC56" s="125">
        <v>567060</v>
      </c>
      <c r="CD56" s="125"/>
      <c r="CE56" s="125">
        <v>72</v>
      </c>
      <c r="CF56" s="125">
        <v>290279</v>
      </c>
      <c r="CG56" s="125"/>
      <c r="CH56" s="125">
        <v>69.6</v>
      </c>
      <c r="CI56" s="125">
        <v>276781</v>
      </c>
      <c r="CJ56" s="125"/>
      <c r="CK56" s="125">
        <v>74.5</v>
      </c>
      <c r="CL56" s="119" t="s">
        <v>206</v>
      </c>
      <c r="CM56" s="119" t="s">
        <v>206</v>
      </c>
      <c r="CN56" s="119" t="s">
        <v>206</v>
      </c>
      <c r="CO56" s="119" t="s">
        <v>206</v>
      </c>
      <c r="CP56" s="119" t="s">
        <v>206</v>
      </c>
      <c r="CQ56" s="119" t="s">
        <v>206</v>
      </c>
      <c r="CR56" s="119" t="s">
        <v>206</v>
      </c>
      <c r="CS56" s="119" t="s">
        <v>206</v>
      </c>
      <c r="CT56" s="119" t="s">
        <v>206</v>
      </c>
      <c r="CU56" s="125"/>
      <c r="CV56" s="125"/>
      <c r="CW56" s="125"/>
      <c r="CX56" s="125"/>
      <c r="CY56" s="125"/>
      <c r="CZ56" s="125"/>
      <c r="DA56" s="125"/>
      <c r="DB56" s="125"/>
      <c r="DC56" s="125"/>
      <c r="DD56" s="125"/>
      <c r="DE56" s="125"/>
      <c r="DF56" s="125"/>
      <c r="DG56" s="125"/>
      <c r="DH56" s="125"/>
      <c r="DI56" s="125"/>
      <c r="DJ56" s="125"/>
      <c r="DK56" s="125"/>
      <c r="DL56" s="125"/>
      <c r="DM56" s="125"/>
      <c r="DN56" s="125"/>
      <c r="DO56" s="125"/>
    </row>
    <row r="57" spans="1:119" ht="12.75">
      <c r="A57" s="119" t="s">
        <v>852</v>
      </c>
      <c r="B57" s="119" t="s">
        <v>656</v>
      </c>
      <c r="C57" s="119">
        <v>505266</v>
      </c>
      <c r="D57" s="125">
        <v>0.4</v>
      </c>
      <c r="E57" s="125">
        <v>0.1</v>
      </c>
      <c r="F57" s="125">
        <v>1</v>
      </c>
      <c r="G57" s="125">
        <v>0.3</v>
      </c>
      <c r="H57" s="125">
        <v>0.3</v>
      </c>
      <c r="I57" s="125">
        <v>11.8</v>
      </c>
      <c r="J57" s="125">
        <v>54.2</v>
      </c>
      <c r="K57" s="125">
        <v>31.8</v>
      </c>
      <c r="L57" s="125"/>
      <c r="M57" s="125"/>
      <c r="N57" s="125"/>
      <c r="O57" s="125">
        <v>86</v>
      </c>
      <c r="P57" s="125">
        <v>246748</v>
      </c>
      <c r="Q57" s="125">
        <v>0.5</v>
      </c>
      <c r="R57" s="125">
        <v>0.1</v>
      </c>
      <c r="S57" s="125">
        <v>1.2</v>
      </c>
      <c r="T57" s="125">
        <v>0.5</v>
      </c>
      <c r="U57" s="125">
        <v>0.4</v>
      </c>
      <c r="V57" s="125">
        <v>14.4</v>
      </c>
      <c r="W57" s="125">
        <v>56.9</v>
      </c>
      <c r="X57" s="125">
        <v>26</v>
      </c>
      <c r="Y57" s="125"/>
      <c r="Z57" s="125"/>
      <c r="AA57" s="125"/>
      <c r="AB57" s="125">
        <v>83</v>
      </c>
      <c r="AC57" s="125">
        <v>258518</v>
      </c>
      <c r="AD57" s="125">
        <v>0.4</v>
      </c>
      <c r="AE57" s="125">
        <v>0.1</v>
      </c>
      <c r="AF57" s="125">
        <v>0.8</v>
      </c>
      <c r="AG57" s="125">
        <v>0.2</v>
      </c>
      <c r="AH57" s="125">
        <v>0.2</v>
      </c>
      <c r="AI57" s="125">
        <v>9.3</v>
      </c>
      <c r="AJ57" s="125">
        <v>51.5</v>
      </c>
      <c r="AK57" s="125">
        <v>37.4</v>
      </c>
      <c r="AL57" s="125"/>
      <c r="AM57" s="125"/>
      <c r="AN57" s="125"/>
      <c r="AO57" s="125">
        <v>88.9</v>
      </c>
      <c r="AP57" s="125">
        <v>505269</v>
      </c>
      <c r="AQ57" s="125">
        <v>0.5</v>
      </c>
      <c r="AR57" s="125">
        <v>0.1</v>
      </c>
      <c r="AS57" s="125">
        <v>0.7</v>
      </c>
      <c r="AT57" s="125">
        <v>0.7</v>
      </c>
      <c r="AU57" s="125">
        <v>0.5</v>
      </c>
      <c r="AV57" s="125">
        <v>13.6</v>
      </c>
      <c r="AW57" s="125">
        <v>46.4</v>
      </c>
      <c r="AX57" s="125">
        <v>37.5</v>
      </c>
      <c r="AY57" s="125"/>
      <c r="AZ57" s="125"/>
      <c r="BA57" s="125"/>
      <c r="BB57" s="125">
        <v>83.9</v>
      </c>
      <c r="BC57" s="125">
        <v>246751</v>
      </c>
      <c r="BD57" s="125">
        <v>0.5</v>
      </c>
      <c r="BE57" s="125">
        <v>0.1</v>
      </c>
      <c r="BF57" s="125">
        <v>0.7</v>
      </c>
      <c r="BG57" s="125">
        <v>0.5</v>
      </c>
      <c r="BH57" s="125">
        <v>0.4</v>
      </c>
      <c r="BI57" s="125">
        <v>11.7</v>
      </c>
      <c r="BJ57" s="125">
        <v>44.1</v>
      </c>
      <c r="BK57" s="125">
        <v>42</v>
      </c>
      <c r="BL57" s="125"/>
      <c r="BM57" s="125"/>
      <c r="BN57" s="125"/>
      <c r="BO57" s="125">
        <v>86</v>
      </c>
      <c r="BP57" s="125">
        <v>258518</v>
      </c>
      <c r="BQ57" s="125">
        <v>0.5</v>
      </c>
      <c r="BR57" s="125">
        <v>0.1</v>
      </c>
      <c r="BS57" s="125">
        <v>0.8</v>
      </c>
      <c r="BT57" s="125">
        <v>0.8</v>
      </c>
      <c r="BU57" s="126">
        <v>0.6</v>
      </c>
      <c r="BV57" s="125">
        <v>15.4</v>
      </c>
      <c r="BW57" s="125">
        <v>48.6</v>
      </c>
      <c r="BX57" s="125">
        <v>33.3</v>
      </c>
      <c r="BY57" s="125"/>
      <c r="BZ57" s="125"/>
      <c r="CA57" s="125"/>
      <c r="CB57" s="125">
        <v>81.9</v>
      </c>
      <c r="CC57" s="125">
        <v>505196</v>
      </c>
      <c r="CD57" s="125"/>
      <c r="CE57" s="125">
        <v>78.1</v>
      </c>
      <c r="CF57" s="125">
        <v>246718</v>
      </c>
      <c r="CG57" s="125"/>
      <c r="CH57" s="125">
        <v>77.6</v>
      </c>
      <c r="CI57" s="125">
        <v>258478</v>
      </c>
      <c r="CJ57" s="125"/>
      <c r="CK57" s="125">
        <v>78.6</v>
      </c>
      <c r="CL57" s="119" t="s">
        <v>206</v>
      </c>
      <c r="CM57" s="119" t="s">
        <v>206</v>
      </c>
      <c r="CN57" s="119" t="s">
        <v>206</v>
      </c>
      <c r="CO57" s="119" t="s">
        <v>206</v>
      </c>
      <c r="CP57" s="119" t="s">
        <v>206</v>
      </c>
      <c r="CQ57" s="119" t="s">
        <v>206</v>
      </c>
      <c r="CR57" s="119" t="s">
        <v>206</v>
      </c>
      <c r="CS57" s="119" t="s">
        <v>206</v>
      </c>
      <c r="CT57" s="119" t="s">
        <v>206</v>
      </c>
      <c r="CU57" s="125"/>
      <c r="CV57" s="125"/>
      <c r="CW57" s="125"/>
      <c r="CX57" s="125"/>
      <c r="CY57" s="125"/>
      <c r="CZ57" s="125"/>
      <c r="DA57" s="125"/>
      <c r="DB57" s="125"/>
      <c r="DC57" s="125"/>
      <c r="DD57" s="125"/>
      <c r="DE57" s="125"/>
      <c r="DF57" s="125"/>
      <c r="DG57" s="125"/>
      <c r="DH57" s="125"/>
      <c r="DI57" s="125"/>
      <c r="DJ57" s="125"/>
      <c r="DK57" s="125"/>
      <c r="DL57" s="125"/>
      <c r="DM57" s="125"/>
      <c r="DN57" s="125"/>
      <c r="DO57" s="125"/>
    </row>
    <row r="58" spans="2:119" ht="12.75">
      <c r="B58" s="119" t="s">
        <v>35</v>
      </c>
      <c r="C58" s="119">
        <v>9046</v>
      </c>
      <c r="D58" s="125">
        <v>2</v>
      </c>
      <c r="E58" s="125">
        <v>0.1</v>
      </c>
      <c r="F58" s="125">
        <v>16.4</v>
      </c>
      <c r="G58" s="125">
        <v>4.8</v>
      </c>
      <c r="H58" s="125">
        <v>3.1</v>
      </c>
      <c r="I58" s="125">
        <v>41</v>
      </c>
      <c r="J58" s="125">
        <v>30.4</v>
      </c>
      <c r="K58" s="125">
        <v>2.2</v>
      </c>
      <c r="L58" s="125"/>
      <c r="M58" s="125"/>
      <c r="N58" s="125"/>
      <c r="O58" s="125">
        <v>32.5</v>
      </c>
      <c r="P58" s="125">
        <v>6235</v>
      </c>
      <c r="Q58" s="125">
        <v>2.2</v>
      </c>
      <c r="R58" s="125">
        <v>0.1</v>
      </c>
      <c r="S58" s="125">
        <v>17.4</v>
      </c>
      <c r="T58" s="125">
        <v>5.2</v>
      </c>
      <c r="U58" s="125">
        <v>3.3</v>
      </c>
      <c r="V58" s="125">
        <v>40.3</v>
      </c>
      <c r="W58" s="125">
        <v>29.2</v>
      </c>
      <c r="X58" s="125">
        <v>2.3</v>
      </c>
      <c r="Y58" s="125"/>
      <c r="Z58" s="125"/>
      <c r="AA58" s="125"/>
      <c r="AB58" s="125">
        <v>31.4</v>
      </c>
      <c r="AC58" s="125">
        <v>2811</v>
      </c>
      <c r="AD58" s="125">
        <v>1.7</v>
      </c>
      <c r="AE58" s="125">
        <v>0.2</v>
      </c>
      <c r="AF58" s="125">
        <v>14.2</v>
      </c>
      <c r="AG58" s="125">
        <v>3.8</v>
      </c>
      <c r="AH58" s="125">
        <v>2.6</v>
      </c>
      <c r="AI58" s="125">
        <v>42.5</v>
      </c>
      <c r="AJ58" s="125">
        <v>33</v>
      </c>
      <c r="AK58" s="125">
        <v>1.9</v>
      </c>
      <c r="AL58" s="125"/>
      <c r="AM58" s="125"/>
      <c r="AN58" s="125"/>
      <c r="AO58" s="125">
        <v>35</v>
      </c>
      <c r="AP58" s="125">
        <v>9053</v>
      </c>
      <c r="AQ58" s="125">
        <v>1.4</v>
      </c>
      <c r="AR58" s="125">
        <v>0.1</v>
      </c>
      <c r="AS58" s="125">
        <v>10.8</v>
      </c>
      <c r="AT58" s="125">
        <v>5.4</v>
      </c>
      <c r="AU58" s="125">
        <v>2.7</v>
      </c>
      <c r="AV58" s="125">
        <v>37.8</v>
      </c>
      <c r="AW58" s="125">
        <v>35.3</v>
      </c>
      <c r="AX58" s="125">
        <v>6.6</v>
      </c>
      <c r="AY58" s="125"/>
      <c r="AZ58" s="125"/>
      <c r="BA58" s="125"/>
      <c r="BB58" s="125">
        <v>41.8</v>
      </c>
      <c r="BC58" s="125">
        <v>6240</v>
      </c>
      <c r="BD58" s="125">
        <v>1.4</v>
      </c>
      <c r="BE58" s="125" t="s">
        <v>782</v>
      </c>
      <c r="BF58" s="125">
        <v>9.5</v>
      </c>
      <c r="BG58" s="125">
        <v>4.2</v>
      </c>
      <c r="BH58" s="125">
        <v>2.3</v>
      </c>
      <c r="BI58" s="125">
        <v>35.5</v>
      </c>
      <c r="BJ58" s="125">
        <v>38.6</v>
      </c>
      <c r="BK58" s="125">
        <v>8.3</v>
      </c>
      <c r="BL58" s="125"/>
      <c r="BM58" s="125"/>
      <c r="BN58" s="125"/>
      <c r="BO58" s="125">
        <v>46.9</v>
      </c>
      <c r="BP58" s="125">
        <v>2813</v>
      </c>
      <c r="BQ58" s="125">
        <v>1.2</v>
      </c>
      <c r="BR58" s="125" t="s">
        <v>782</v>
      </c>
      <c r="BS58" s="125">
        <v>13.7</v>
      </c>
      <c r="BT58" s="125">
        <v>8.1</v>
      </c>
      <c r="BU58" s="126">
        <v>3.5</v>
      </c>
      <c r="BV58" s="125">
        <v>42.8</v>
      </c>
      <c r="BW58" s="125">
        <v>27.9</v>
      </c>
      <c r="BX58" s="125">
        <v>2.7</v>
      </c>
      <c r="BY58" s="125"/>
      <c r="BZ58" s="125"/>
      <c r="CA58" s="125"/>
      <c r="CB58" s="125">
        <v>30.6</v>
      </c>
      <c r="CC58" s="125">
        <v>9046</v>
      </c>
      <c r="CD58" s="125"/>
      <c r="CE58" s="125">
        <v>23</v>
      </c>
      <c r="CF58" s="125">
        <v>6235</v>
      </c>
      <c r="CG58" s="125"/>
      <c r="CH58" s="125">
        <v>24.4</v>
      </c>
      <c r="CI58" s="125">
        <v>2811</v>
      </c>
      <c r="CJ58" s="125"/>
      <c r="CK58" s="125">
        <v>19.9</v>
      </c>
      <c r="CL58" s="119" t="s">
        <v>206</v>
      </c>
      <c r="CM58" s="119" t="s">
        <v>206</v>
      </c>
      <c r="CN58" s="119" t="s">
        <v>206</v>
      </c>
      <c r="CO58" s="119" t="s">
        <v>206</v>
      </c>
      <c r="CP58" s="119" t="s">
        <v>206</v>
      </c>
      <c r="CQ58" s="119" t="s">
        <v>206</v>
      </c>
      <c r="CR58" s="119" t="s">
        <v>206</v>
      </c>
      <c r="CS58" s="119" t="s">
        <v>206</v>
      </c>
      <c r="CT58" s="119" t="s">
        <v>206</v>
      </c>
      <c r="CU58" s="125"/>
      <c r="CV58" s="125"/>
      <c r="CW58" s="125"/>
      <c r="CX58" s="125"/>
      <c r="CY58" s="125"/>
      <c r="CZ58" s="125"/>
      <c r="DA58" s="125"/>
      <c r="DB58" s="125"/>
      <c r="DC58" s="125"/>
      <c r="DD58" s="125"/>
      <c r="DE58" s="125"/>
      <c r="DF58" s="125"/>
      <c r="DG58" s="125"/>
      <c r="DH58" s="125"/>
      <c r="DI58" s="125"/>
      <c r="DJ58" s="125"/>
      <c r="DK58" s="125"/>
      <c r="DL58" s="125"/>
      <c r="DM58" s="125"/>
      <c r="DN58" s="125"/>
      <c r="DO58" s="125"/>
    </row>
    <row r="59" spans="2:119" ht="12.75">
      <c r="B59" s="119" t="s">
        <v>36</v>
      </c>
      <c r="C59" s="119">
        <v>19501</v>
      </c>
      <c r="D59" s="125">
        <v>1.9</v>
      </c>
      <c r="E59" s="125">
        <v>0.2</v>
      </c>
      <c r="F59" s="125">
        <v>28</v>
      </c>
      <c r="G59" s="125">
        <v>6.7</v>
      </c>
      <c r="H59" s="125">
        <v>4</v>
      </c>
      <c r="I59" s="125">
        <v>40.2</v>
      </c>
      <c r="J59" s="125">
        <v>18.3</v>
      </c>
      <c r="K59" s="125">
        <v>0.7</v>
      </c>
      <c r="L59" s="125"/>
      <c r="M59" s="125"/>
      <c r="N59" s="125"/>
      <c r="O59" s="125">
        <v>19</v>
      </c>
      <c r="P59" s="125">
        <v>12506</v>
      </c>
      <c r="Q59" s="125">
        <v>2</v>
      </c>
      <c r="R59" s="125">
        <v>0.2</v>
      </c>
      <c r="S59" s="125">
        <v>28.1</v>
      </c>
      <c r="T59" s="125">
        <v>7.1</v>
      </c>
      <c r="U59" s="125">
        <v>4</v>
      </c>
      <c r="V59" s="125">
        <v>40</v>
      </c>
      <c r="W59" s="125">
        <v>18.1</v>
      </c>
      <c r="X59" s="125">
        <v>0.7</v>
      </c>
      <c r="Y59" s="125"/>
      <c r="Z59" s="125"/>
      <c r="AA59" s="125"/>
      <c r="AB59" s="125">
        <v>18.8</v>
      </c>
      <c r="AC59" s="125">
        <v>6995</v>
      </c>
      <c r="AD59" s="125">
        <v>1.7</v>
      </c>
      <c r="AE59" s="125">
        <v>0.1</v>
      </c>
      <c r="AF59" s="125">
        <v>28</v>
      </c>
      <c r="AG59" s="125">
        <v>6.1</v>
      </c>
      <c r="AH59" s="125">
        <v>3.9</v>
      </c>
      <c r="AI59" s="125">
        <v>40.7</v>
      </c>
      <c r="AJ59" s="125">
        <v>18.7</v>
      </c>
      <c r="AK59" s="125">
        <v>0.7</v>
      </c>
      <c r="AL59" s="125"/>
      <c r="AM59" s="125"/>
      <c r="AN59" s="125"/>
      <c r="AO59" s="125">
        <v>19.4</v>
      </c>
      <c r="AP59" s="125">
        <v>19495</v>
      </c>
      <c r="AQ59" s="125">
        <v>1.5</v>
      </c>
      <c r="AR59" s="125">
        <v>0.2</v>
      </c>
      <c r="AS59" s="125">
        <v>24.2</v>
      </c>
      <c r="AT59" s="125">
        <v>8.9</v>
      </c>
      <c r="AU59" s="125">
        <v>3.7</v>
      </c>
      <c r="AV59" s="125">
        <v>36.6</v>
      </c>
      <c r="AW59" s="125">
        <v>22.6</v>
      </c>
      <c r="AX59" s="125">
        <v>2.3</v>
      </c>
      <c r="AY59" s="125"/>
      <c r="AZ59" s="125"/>
      <c r="BA59" s="125"/>
      <c r="BB59" s="125">
        <v>24.9</v>
      </c>
      <c r="BC59" s="125">
        <v>12504</v>
      </c>
      <c r="BD59" s="125">
        <v>1.4</v>
      </c>
      <c r="BE59" s="125">
        <v>0.2</v>
      </c>
      <c r="BF59" s="125">
        <v>21.9</v>
      </c>
      <c r="BG59" s="125">
        <v>7.2</v>
      </c>
      <c r="BH59" s="125">
        <v>3.2</v>
      </c>
      <c r="BI59" s="125">
        <v>36.1</v>
      </c>
      <c r="BJ59" s="125">
        <v>26.7</v>
      </c>
      <c r="BK59" s="125">
        <v>3.2</v>
      </c>
      <c r="BL59" s="125"/>
      <c r="BM59" s="125"/>
      <c r="BN59" s="125"/>
      <c r="BO59" s="125">
        <v>29.9</v>
      </c>
      <c r="BP59" s="125">
        <v>6991</v>
      </c>
      <c r="BQ59" s="125">
        <v>1.6</v>
      </c>
      <c r="BR59" s="125">
        <v>0.2</v>
      </c>
      <c r="BS59" s="125">
        <v>28.2</v>
      </c>
      <c r="BT59" s="125">
        <v>12</v>
      </c>
      <c r="BU59" s="126">
        <v>4.4</v>
      </c>
      <c r="BV59" s="125">
        <v>37.6</v>
      </c>
      <c r="BW59" s="125">
        <v>15.4</v>
      </c>
      <c r="BX59" s="125">
        <v>0.7</v>
      </c>
      <c r="BY59" s="125"/>
      <c r="BZ59" s="125"/>
      <c r="CA59" s="125"/>
      <c r="CB59" s="125">
        <v>16.1</v>
      </c>
      <c r="CC59" s="125">
        <v>19492</v>
      </c>
      <c r="CD59" s="125"/>
      <c r="CE59" s="125">
        <v>11.2</v>
      </c>
      <c r="CF59" s="125">
        <v>12502</v>
      </c>
      <c r="CG59" s="125"/>
      <c r="CH59" s="125">
        <v>12.9</v>
      </c>
      <c r="CI59" s="125">
        <v>6990</v>
      </c>
      <c r="CJ59" s="125"/>
      <c r="CK59" s="125">
        <v>8.3</v>
      </c>
      <c r="CL59" s="119" t="s">
        <v>206</v>
      </c>
      <c r="CM59" s="119" t="s">
        <v>206</v>
      </c>
      <c r="CN59" s="119" t="s">
        <v>206</v>
      </c>
      <c r="CO59" s="119" t="s">
        <v>206</v>
      </c>
      <c r="CP59" s="119" t="s">
        <v>206</v>
      </c>
      <c r="CQ59" s="119" t="s">
        <v>206</v>
      </c>
      <c r="CR59" s="119" t="s">
        <v>206</v>
      </c>
      <c r="CS59" s="119" t="s">
        <v>206</v>
      </c>
      <c r="CT59" s="119" t="s">
        <v>206</v>
      </c>
      <c r="CU59" s="125"/>
      <c r="CV59" s="125"/>
      <c r="CW59" s="125"/>
      <c r="CX59" s="125"/>
      <c r="CY59" s="125"/>
      <c r="CZ59" s="125"/>
      <c r="DA59" s="125"/>
      <c r="DB59" s="125"/>
      <c r="DC59" s="125"/>
      <c r="DD59" s="125"/>
      <c r="DE59" s="125"/>
      <c r="DF59" s="125"/>
      <c r="DG59" s="125"/>
      <c r="DH59" s="125"/>
      <c r="DI59" s="125"/>
      <c r="DJ59" s="125"/>
      <c r="DK59" s="125"/>
      <c r="DL59" s="125"/>
      <c r="DM59" s="125"/>
      <c r="DN59" s="125"/>
      <c r="DO59" s="125"/>
    </row>
    <row r="60" spans="2:119" ht="12.75">
      <c r="B60" s="119" t="s">
        <v>37</v>
      </c>
      <c r="C60" s="119">
        <v>2411</v>
      </c>
      <c r="D60" s="125">
        <v>0.7</v>
      </c>
      <c r="E60" s="125">
        <v>0.2</v>
      </c>
      <c r="F60" s="125">
        <v>84.9</v>
      </c>
      <c r="G60" s="125">
        <v>3.2</v>
      </c>
      <c r="H60" s="125">
        <v>1.1</v>
      </c>
      <c r="I60" s="125">
        <v>6.7</v>
      </c>
      <c r="J60" s="125">
        <v>3</v>
      </c>
      <c r="K60" s="125" t="s">
        <v>782</v>
      </c>
      <c r="L60" s="125"/>
      <c r="M60" s="125"/>
      <c r="N60" s="125"/>
      <c r="O60" s="125">
        <v>3.1</v>
      </c>
      <c r="P60" s="125">
        <v>1582</v>
      </c>
      <c r="Q60" s="125">
        <v>0.6</v>
      </c>
      <c r="R60" s="125" t="s">
        <v>782</v>
      </c>
      <c r="S60" s="125">
        <v>84.5</v>
      </c>
      <c r="T60" s="125">
        <v>3.4</v>
      </c>
      <c r="U60" s="125">
        <v>1.2</v>
      </c>
      <c r="V60" s="125">
        <v>6.7</v>
      </c>
      <c r="W60" s="125">
        <v>3.2</v>
      </c>
      <c r="X60" s="125" t="s">
        <v>782</v>
      </c>
      <c r="Y60" s="125"/>
      <c r="Z60" s="125"/>
      <c r="AA60" s="125"/>
      <c r="AB60" s="125">
        <v>3.4</v>
      </c>
      <c r="AC60" s="125">
        <v>829</v>
      </c>
      <c r="AD60" s="125">
        <v>1.1</v>
      </c>
      <c r="AE60" s="125" t="s">
        <v>782</v>
      </c>
      <c r="AF60" s="125">
        <v>85.8</v>
      </c>
      <c r="AG60" s="125">
        <v>2.7</v>
      </c>
      <c r="AH60" s="125">
        <v>1</v>
      </c>
      <c r="AI60" s="125">
        <v>6.8</v>
      </c>
      <c r="AJ60" s="125">
        <v>2.7</v>
      </c>
      <c r="AK60" s="125">
        <v>0</v>
      </c>
      <c r="AL60" s="125"/>
      <c r="AM60" s="125"/>
      <c r="AN60" s="125"/>
      <c r="AO60" s="125">
        <v>2.7</v>
      </c>
      <c r="AP60" s="125">
        <v>2412</v>
      </c>
      <c r="AQ60" s="125">
        <v>0.7</v>
      </c>
      <c r="AR60" s="125">
        <v>0.2</v>
      </c>
      <c r="AS60" s="125">
        <v>83.3</v>
      </c>
      <c r="AT60" s="125">
        <v>2.7</v>
      </c>
      <c r="AU60" s="125">
        <v>0.8</v>
      </c>
      <c r="AV60" s="125">
        <v>7.8</v>
      </c>
      <c r="AW60" s="125">
        <v>4.2</v>
      </c>
      <c r="AX60" s="125">
        <v>0.3</v>
      </c>
      <c r="AY60" s="125"/>
      <c r="AZ60" s="125"/>
      <c r="BA60" s="125"/>
      <c r="BB60" s="125">
        <v>4.5</v>
      </c>
      <c r="BC60" s="125">
        <v>1583</v>
      </c>
      <c r="BD60" s="125">
        <v>0.6</v>
      </c>
      <c r="BE60" s="125" t="s">
        <v>782</v>
      </c>
      <c r="BF60" s="125">
        <v>82</v>
      </c>
      <c r="BG60" s="125">
        <v>2</v>
      </c>
      <c r="BH60" s="125">
        <v>1</v>
      </c>
      <c r="BI60" s="125">
        <v>8.4</v>
      </c>
      <c r="BJ60" s="125">
        <v>5.4</v>
      </c>
      <c r="BK60" s="125" t="s">
        <v>782</v>
      </c>
      <c r="BL60" s="125"/>
      <c r="BM60" s="125"/>
      <c r="BN60" s="125"/>
      <c r="BO60" s="125">
        <v>5.7</v>
      </c>
      <c r="BP60" s="125">
        <v>829</v>
      </c>
      <c r="BQ60" s="125">
        <v>0.8</v>
      </c>
      <c r="BR60" s="125" t="s">
        <v>782</v>
      </c>
      <c r="BS60" s="125">
        <v>85.9</v>
      </c>
      <c r="BT60" s="125">
        <v>3.9</v>
      </c>
      <c r="BU60" s="126">
        <v>0.4</v>
      </c>
      <c r="BV60" s="125">
        <v>6.6</v>
      </c>
      <c r="BW60" s="125">
        <v>2.1</v>
      </c>
      <c r="BX60" s="125" t="s">
        <v>782</v>
      </c>
      <c r="BY60" s="125"/>
      <c r="BZ60" s="125"/>
      <c r="CA60" s="125"/>
      <c r="CB60" s="125">
        <v>2.3</v>
      </c>
      <c r="CC60" s="125">
        <v>2411</v>
      </c>
      <c r="CD60" s="125"/>
      <c r="CE60" s="125">
        <v>2.2</v>
      </c>
      <c r="CF60" s="125">
        <v>1582</v>
      </c>
      <c r="CG60" s="125"/>
      <c r="CH60" s="125">
        <v>2.4</v>
      </c>
      <c r="CI60" s="125">
        <v>829</v>
      </c>
      <c r="CJ60" s="125"/>
      <c r="CK60" s="125">
        <v>1.7</v>
      </c>
      <c r="CL60" s="119" t="s">
        <v>206</v>
      </c>
      <c r="CM60" s="119" t="s">
        <v>206</v>
      </c>
      <c r="CN60" s="119" t="s">
        <v>206</v>
      </c>
      <c r="CO60" s="119" t="s">
        <v>206</v>
      </c>
      <c r="CP60" s="119" t="s">
        <v>206</v>
      </c>
      <c r="CQ60" s="119" t="s">
        <v>206</v>
      </c>
      <c r="CR60" s="119" t="s">
        <v>206</v>
      </c>
      <c r="CS60" s="119" t="s">
        <v>206</v>
      </c>
      <c r="CT60" s="119" t="s">
        <v>206</v>
      </c>
      <c r="CU60" s="125"/>
      <c r="CV60" s="125"/>
      <c r="CW60" s="125"/>
      <c r="CX60" s="125"/>
      <c r="CY60" s="125"/>
      <c r="CZ60" s="125"/>
      <c r="DA60" s="125"/>
      <c r="DB60" s="125"/>
      <c r="DC60" s="125"/>
      <c r="DD60" s="125"/>
      <c r="DE60" s="125"/>
      <c r="DF60" s="125"/>
      <c r="DG60" s="125"/>
      <c r="DH60" s="125"/>
      <c r="DI60" s="125"/>
      <c r="DJ60" s="125"/>
      <c r="DK60" s="125"/>
      <c r="DL60" s="125"/>
      <c r="DM60" s="125"/>
      <c r="DN60" s="125"/>
      <c r="DO60" s="125"/>
    </row>
    <row r="61" spans="2:119" ht="12.75">
      <c r="B61" s="119" t="s">
        <v>38</v>
      </c>
      <c r="C61" s="119">
        <v>593</v>
      </c>
      <c r="D61" s="125" t="s">
        <v>782</v>
      </c>
      <c r="E61" s="125" t="s">
        <v>782</v>
      </c>
      <c r="F61" s="125">
        <v>94.6</v>
      </c>
      <c r="G61" s="125">
        <v>1</v>
      </c>
      <c r="H61" s="125" t="s">
        <v>782</v>
      </c>
      <c r="I61" s="125">
        <v>2.4</v>
      </c>
      <c r="J61" s="125">
        <v>1.5</v>
      </c>
      <c r="K61" s="125" t="s">
        <v>782</v>
      </c>
      <c r="L61" s="125"/>
      <c r="M61" s="125"/>
      <c r="N61" s="125"/>
      <c r="O61" s="125">
        <v>1.5</v>
      </c>
      <c r="P61" s="125">
        <v>347</v>
      </c>
      <c r="Q61" s="125" t="s">
        <v>782</v>
      </c>
      <c r="R61" s="125" t="s">
        <v>782</v>
      </c>
      <c r="S61" s="125">
        <v>93.7</v>
      </c>
      <c r="T61" s="125" t="s">
        <v>782</v>
      </c>
      <c r="U61" s="125" t="s">
        <v>782</v>
      </c>
      <c r="V61" s="125">
        <v>3.2</v>
      </c>
      <c r="W61" s="125">
        <v>1.7</v>
      </c>
      <c r="X61" s="125" t="s">
        <v>782</v>
      </c>
      <c r="Y61" s="125"/>
      <c r="Z61" s="125"/>
      <c r="AA61" s="125"/>
      <c r="AB61" s="125">
        <v>1.7</v>
      </c>
      <c r="AC61" s="125">
        <v>246</v>
      </c>
      <c r="AD61" s="125" t="s">
        <v>782</v>
      </c>
      <c r="AE61" s="125">
        <v>0</v>
      </c>
      <c r="AF61" s="125">
        <v>95.9</v>
      </c>
      <c r="AG61" s="125" t="s">
        <v>782</v>
      </c>
      <c r="AH61" s="125" t="s">
        <v>782</v>
      </c>
      <c r="AI61" s="125">
        <v>1.2</v>
      </c>
      <c r="AJ61" s="125">
        <v>1.2</v>
      </c>
      <c r="AK61" s="125" t="s">
        <v>782</v>
      </c>
      <c r="AL61" s="125"/>
      <c r="AM61" s="125"/>
      <c r="AN61" s="125"/>
      <c r="AO61" s="125">
        <v>1.2</v>
      </c>
      <c r="AP61" s="125">
        <v>593</v>
      </c>
      <c r="AQ61" s="125" t="s">
        <v>782</v>
      </c>
      <c r="AR61" s="125" t="s">
        <v>782</v>
      </c>
      <c r="AS61" s="125">
        <v>93.8</v>
      </c>
      <c r="AT61" s="125">
        <v>1.7</v>
      </c>
      <c r="AU61" s="125" t="s">
        <v>782</v>
      </c>
      <c r="AV61" s="125">
        <v>2.4</v>
      </c>
      <c r="AW61" s="125">
        <v>1</v>
      </c>
      <c r="AX61" s="125" t="s">
        <v>782</v>
      </c>
      <c r="AY61" s="125"/>
      <c r="AZ61" s="125"/>
      <c r="BA61" s="125"/>
      <c r="BB61" s="125">
        <v>1.3</v>
      </c>
      <c r="BC61" s="125">
        <v>347</v>
      </c>
      <c r="BD61" s="125" t="s">
        <v>782</v>
      </c>
      <c r="BE61" s="125" t="s">
        <v>782</v>
      </c>
      <c r="BF61" s="125">
        <v>91.6</v>
      </c>
      <c r="BG61" s="125">
        <v>1.7</v>
      </c>
      <c r="BH61" s="125" t="s">
        <v>782</v>
      </c>
      <c r="BI61" s="125">
        <v>3.2</v>
      </c>
      <c r="BJ61" s="125" t="s">
        <v>782</v>
      </c>
      <c r="BK61" s="125" t="s">
        <v>782</v>
      </c>
      <c r="BL61" s="125"/>
      <c r="BM61" s="125"/>
      <c r="BN61" s="125"/>
      <c r="BO61" s="125" t="s">
        <v>782</v>
      </c>
      <c r="BP61" s="125">
        <v>246</v>
      </c>
      <c r="BQ61" s="125" t="s">
        <v>782</v>
      </c>
      <c r="BR61" s="125" t="s">
        <v>782</v>
      </c>
      <c r="BS61" s="125">
        <v>96.7</v>
      </c>
      <c r="BT61" s="125">
        <v>1.6</v>
      </c>
      <c r="BU61" s="126" t="s">
        <v>782</v>
      </c>
      <c r="BV61" s="125">
        <v>1.2</v>
      </c>
      <c r="BW61" s="125" t="s">
        <v>782</v>
      </c>
      <c r="BX61" s="125" t="s">
        <v>782</v>
      </c>
      <c r="BY61" s="125"/>
      <c r="BZ61" s="125"/>
      <c r="CA61" s="125"/>
      <c r="CB61" s="125" t="s">
        <v>782</v>
      </c>
      <c r="CC61" s="125">
        <v>593</v>
      </c>
      <c r="CD61" s="125"/>
      <c r="CE61" s="125" t="s">
        <v>782</v>
      </c>
      <c r="CF61" s="125">
        <v>347</v>
      </c>
      <c r="CG61" s="125"/>
      <c r="CH61" s="125" t="s">
        <v>782</v>
      </c>
      <c r="CI61" s="125">
        <v>246</v>
      </c>
      <c r="CJ61" s="125"/>
      <c r="CK61" s="125" t="s">
        <v>782</v>
      </c>
      <c r="CL61" s="119" t="s">
        <v>206</v>
      </c>
      <c r="CM61" s="119" t="s">
        <v>206</v>
      </c>
      <c r="CN61" s="119" t="s">
        <v>206</v>
      </c>
      <c r="CO61" s="119" t="s">
        <v>206</v>
      </c>
      <c r="CP61" s="119" t="s">
        <v>206</v>
      </c>
      <c r="CQ61" s="119" t="s">
        <v>206</v>
      </c>
      <c r="CR61" s="119" t="s">
        <v>206</v>
      </c>
      <c r="CS61" s="119" t="s">
        <v>206</v>
      </c>
      <c r="CT61" s="119" t="s">
        <v>206</v>
      </c>
      <c r="CU61" s="125"/>
      <c r="CV61" s="125"/>
      <c r="CW61" s="125"/>
      <c r="CX61" s="125"/>
      <c r="CY61" s="125"/>
      <c r="CZ61" s="125"/>
      <c r="DA61" s="125"/>
      <c r="DB61" s="125"/>
      <c r="DC61" s="125"/>
      <c r="DD61" s="125"/>
      <c r="DE61" s="125"/>
      <c r="DF61" s="125"/>
      <c r="DG61" s="125"/>
      <c r="DH61" s="125"/>
      <c r="DI61" s="125"/>
      <c r="DJ61" s="125"/>
      <c r="DK61" s="125"/>
      <c r="DL61" s="125"/>
      <c r="DM61" s="125"/>
      <c r="DN61" s="125"/>
      <c r="DO61" s="125"/>
    </row>
    <row r="62" spans="2:119" ht="12.75">
      <c r="B62" s="119" t="s">
        <v>39</v>
      </c>
      <c r="C62" s="119">
        <v>12123</v>
      </c>
      <c r="D62" s="125">
        <v>2.3</v>
      </c>
      <c r="E62" s="125">
        <v>0.4</v>
      </c>
      <c r="F62" s="125">
        <v>13.7</v>
      </c>
      <c r="G62" s="125">
        <v>3.8</v>
      </c>
      <c r="H62" s="125">
        <v>2</v>
      </c>
      <c r="I62" s="125">
        <v>32.6</v>
      </c>
      <c r="J62" s="125">
        <v>38.8</v>
      </c>
      <c r="K62" s="125">
        <v>6.3</v>
      </c>
      <c r="L62" s="125"/>
      <c r="M62" s="125"/>
      <c r="N62" s="125"/>
      <c r="O62" s="125">
        <v>45.1</v>
      </c>
      <c r="P62" s="125">
        <v>10018</v>
      </c>
      <c r="Q62" s="125">
        <v>2.3</v>
      </c>
      <c r="R62" s="125">
        <v>0.4</v>
      </c>
      <c r="S62" s="125">
        <v>13.8</v>
      </c>
      <c r="T62" s="125">
        <v>3.9</v>
      </c>
      <c r="U62" s="125">
        <v>2</v>
      </c>
      <c r="V62" s="125">
        <v>33</v>
      </c>
      <c r="W62" s="125">
        <v>38.7</v>
      </c>
      <c r="X62" s="125">
        <v>5.8</v>
      </c>
      <c r="Y62" s="125"/>
      <c r="Z62" s="125"/>
      <c r="AA62" s="125"/>
      <c r="AB62" s="125">
        <v>44.5</v>
      </c>
      <c r="AC62" s="125">
        <v>2105</v>
      </c>
      <c r="AD62" s="125">
        <v>2.1</v>
      </c>
      <c r="AE62" s="125">
        <v>0.2</v>
      </c>
      <c r="AF62" s="125">
        <v>13.4</v>
      </c>
      <c r="AG62" s="125">
        <v>3.4</v>
      </c>
      <c r="AH62" s="125">
        <v>2.1</v>
      </c>
      <c r="AI62" s="125">
        <v>31</v>
      </c>
      <c r="AJ62" s="125">
        <v>39</v>
      </c>
      <c r="AK62" s="125">
        <v>8.7</v>
      </c>
      <c r="AL62" s="125"/>
      <c r="AM62" s="125"/>
      <c r="AN62" s="125"/>
      <c r="AO62" s="125">
        <v>47.7</v>
      </c>
      <c r="AP62" s="125">
        <v>12119</v>
      </c>
      <c r="AQ62" s="125">
        <v>2.1</v>
      </c>
      <c r="AR62" s="125">
        <v>0.4</v>
      </c>
      <c r="AS62" s="125">
        <v>10.3</v>
      </c>
      <c r="AT62" s="125">
        <v>4.5</v>
      </c>
      <c r="AU62" s="125">
        <v>2.2</v>
      </c>
      <c r="AV62" s="125">
        <v>30</v>
      </c>
      <c r="AW62" s="125">
        <v>38.7</v>
      </c>
      <c r="AX62" s="125">
        <v>11.8</v>
      </c>
      <c r="AY62" s="125"/>
      <c r="AZ62" s="125"/>
      <c r="BA62" s="125"/>
      <c r="BB62" s="125">
        <v>50.5</v>
      </c>
      <c r="BC62" s="125">
        <v>10015</v>
      </c>
      <c r="BD62" s="125">
        <v>2.1</v>
      </c>
      <c r="BE62" s="125">
        <v>0.4</v>
      </c>
      <c r="BF62" s="125">
        <v>9.6</v>
      </c>
      <c r="BG62" s="125">
        <v>3.9</v>
      </c>
      <c r="BH62" s="125">
        <v>2</v>
      </c>
      <c r="BI62" s="125">
        <v>29</v>
      </c>
      <c r="BJ62" s="125">
        <v>40.3</v>
      </c>
      <c r="BK62" s="125">
        <v>12.7</v>
      </c>
      <c r="BL62" s="125"/>
      <c r="BM62" s="125"/>
      <c r="BN62" s="125"/>
      <c r="BO62" s="125">
        <v>53</v>
      </c>
      <c r="BP62" s="125">
        <v>2104</v>
      </c>
      <c r="BQ62" s="125">
        <v>1.9</v>
      </c>
      <c r="BR62" s="125">
        <v>0.3</v>
      </c>
      <c r="BS62" s="125">
        <v>13.7</v>
      </c>
      <c r="BT62" s="125">
        <v>7.5</v>
      </c>
      <c r="BU62" s="126">
        <v>3</v>
      </c>
      <c r="BV62" s="125">
        <v>34.7</v>
      </c>
      <c r="BW62" s="125">
        <v>31.5</v>
      </c>
      <c r="BX62" s="125">
        <v>7.4</v>
      </c>
      <c r="BY62" s="125"/>
      <c r="BZ62" s="125"/>
      <c r="CA62" s="125"/>
      <c r="CB62" s="125">
        <v>38.9</v>
      </c>
      <c r="CC62" s="125">
        <v>12117</v>
      </c>
      <c r="CD62" s="125"/>
      <c r="CE62" s="125">
        <v>36.3</v>
      </c>
      <c r="CF62" s="125">
        <v>10013</v>
      </c>
      <c r="CG62" s="125"/>
      <c r="CH62" s="125">
        <v>37.2</v>
      </c>
      <c r="CI62" s="125">
        <v>2104</v>
      </c>
      <c r="CJ62" s="125"/>
      <c r="CK62" s="125">
        <v>32.5</v>
      </c>
      <c r="CL62" s="119" t="s">
        <v>206</v>
      </c>
      <c r="CM62" s="119" t="s">
        <v>206</v>
      </c>
      <c r="CN62" s="119" t="s">
        <v>206</v>
      </c>
      <c r="CO62" s="119" t="s">
        <v>206</v>
      </c>
      <c r="CP62" s="119" t="s">
        <v>206</v>
      </c>
      <c r="CQ62" s="119" t="s">
        <v>206</v>
      </c>
      <c r="CR62" s="119" t="s">
        <v>206</v>
      </c>
      <c r="CS62" s="119" t="s">
        <v>206</v>
      </c>
      <c r="CT62" s="119" t="s">
        <v>206</v>
      </c>
      <c r="CU62" s="125"/>
      <c r="CV62" s="125"/>
      <c r="CW62" s="125"/>
      <c r="CX62" s="125"/>
      <c r="CY62" s="125"/>
      <c r="CZ62" s="125"/>
      <c r="DA62" s="125"/>
      <c r="DB62" s="125"/>
      <c r="DC62" s="125"/>
      <c r="DD62" s="125"/>
      <c r="DE62" s="125"/>
      <c r="DF62" s="125"/>
      <c r="DG62" s="125"/>
      <c r="DH62" s="125"/>
      <c r="DI62" s="125"/>
      <c r="DJ62" s="125"/>
      <c r="DK62" s="125"/>
      <c r="DL62" s="125"/>
      <c r="DM62" s="125"/>
      <c r="DN62" s="125"/>
      <c r="DO62" s="125"/>
    </row>
    <row r="63" spans="2:119" ht="12.75">
      <c r="B63" s="119" t="s">
        <v>40</v>
      </c>
      <c r="C63" s="119">
        <v>7404</v>
      </c>
      <c r="D63" s="125">
        <v>1.8</v>
      </c>
      <c r="E63" s="125">
        <v>0.2</v>
      </c>
      <c r="F63" s="125">
        <v>26.9</v>
      </c>
      <c r="G63" s="125">
        <v>5.7</v>
      </c>
      <c r="H63" s="125">
        <v>3</v>
      </c>
      <c r="I63" s="125">
        <v>36.1</v>
      </c>
      <c r="J63" s="125">
        <v>24.3</v>
      </c>
      <c r="K63" s="125">
        <v>2.1</v>
      </c>
      <c r="L63" s="125"/>
      <c r="M63" s="125"/>
      <c r="N63" s="125"/>
      <c r="O63" s="125">
        <v>26.3</v>
      </c>
      <c r="P63" s="125">
        <v>5232</v>
      </c>
      <c r="Q63" s="125">
        <v>1.6</v>
      </c>
      <c r="R63" s="125" t="s">
        <v>782</v>
      </c>
      <c r="S63" s="125">
        <v>26.7</v>
      </c>
      <c r="T63" s="125">
        <v>6</v>
      </c>
      <c r="U63" s="125">
        <v>2.9</v>
      </c>
      <c r="V63" s="125">
        <v>36</v>
      </c>
      <c r="W63" s="125">
        <v>24.4</v>
      </c>
      <c r="X63" s="125">
        <v>2.1</v>
      </c>
      <c r="Y63" s="125"/>
      <c r="Z63" s="125"/>
      <c r="AA63" s="125"/>
      <c r="AB63" s="125">
        <v>26.5</v>
      </c>
      <c r="AC63" s="125">
        <v>2172</v>
      </c>
      <c r="AD63" s="125">
        <v>2.1</v>
      </c>
      <c r="AE63" s="125" t="s">
        <v>782</v>
      </c>
      <c r="AF63" s="125">
        <v>27.3</v>
      </c>
      <c r="AG63" s="125">
        <v>4.9</v>
      </c>
      <c r="AH63" s="125">
        <v>3.3</v>
      </c>
      <c r="AI63" s="125">
        <v>36.3</v>
      </c>
      <c r="AJ63" s="125">
        <v>24</v>
      </c>
      <c r="AK63" s="125">
        <v>1.9</v>
      </c>
      <c r="AL63" s="125"/>
      <c r="AM63" s="125"/>
      <c r="AN63" s="125"/>
      <c r="AO63" s="125">
        <v>26</v>
      </c>
      <c r="AP63" s="125">
        <v>7405</v>
      </c>
      <c r="AQ63" s="125">
        <v>1.2</v>
      </c>
      <c r="AR63" s="125">
        <v>0.1</v>
      </c>
      <c r="AS63" s="125">
        <v>22.4</v>
      </c>
      <c r="AT63" s="125">
        <v>7.4</v>
      </c>
      <c r="AU63" s="125">
        <v>2.7</v>
      </c>
      <c r="AV63" s="125">
        <v>31.1</v>
      </c>
      <c r="AW63" s="125">
        <v>28.5</v>
      </c>
      <c r="AX63" s="125">
        <v>6.5</v>
      </c>
      <c r="AY63" s="125"/>
      <c r="AZ63" s="125"/>
      <c r="BA63" s="125"/>
      <c r="BB63" s="125">
        <v>35</v>
      </c>
      <c r="BC63" s="125">
        <v>5231</v>
      </c>
      <c r="BD63" s="125">
        <v>1</v>
      </c>
      <c r="BE63" s="125" t="s">
        <v>782</v>
      </c>
      <c r="BF63" s="125">
        <v>20.5</v>
      </c>
      <c r="BG63" s="125">
        <v>6.1</v>
      </c>
      <c r="BH63" s="125">
        <v>2.2</v>
      </c>
      <c r="BI63" s="125">
        <v>30.4</v>
      </c>
      <c r="BJ63" s="125">
        <v>31.6</v>
      </c>
      <c r="BK63" s="125">
        <v>7.9</v>
      </c>
      <c r="BL63" s="125"/>
      <c r="BM63" s="125"/>
      <c r="BN63" s="125"/>
      <c r="BO63" s="125">
        <v>39.5</v>
      </c>
      <c r="BP63" s="125">
        <v>2174</v>
      </c>
      <c r="BQ63" s="125">
        <v>1.6</v>
      </c>
      <c r="BR63" s="125" t="s">
        <v>782</v>
      </c>
      <c r="BS63" s="125">
        <v>26.9</v>
      </c>
      <c r="BT63" s="125">
        <v>10.4</v>
      </c>
      <c r="BU63" s="126">
        <v>3.9</v>
      </c>
      <c r="BV63" s="125">
        <v>32.8</v>
      </c>
      <c r="BW63" s="125">
        <v>21</v>
      </c>
      <c r="BX63" s="125">
        <v>3.4</v>
      </c>
      <c r="BY63" s="125"/>
      <c r="BZ63" s="125"/>
      <c r="CA63" s="125"/>
      <c r="CB63" s="125">
        <v>24.4</v>
      </c>
      <c r="CC63" s="125">
        <v>7402</v>
      </c>
      <c r="CD63" s="125"/>
      <c r="CE63" s="125">
        <v>19.7</v>
      </c>
      <c r="CF63" s="125">
        <v>5230</v>
      </c>
      <c r="CG63" s="125"/>
      <c r="CH63" s="125">
        <v>21.1</v>
      </c>
      <c r="CI63" s="125">
        <v>2172</v>
      </c>
      <c r="CJ63" s="125"/>
      <c r="CK63" s="125">
        <v>16.3</v>
      </c>
      <c r="CL63" s="119" t="s">
        <v>206</v>
      </c>
      <c r="CM63" s="119" t="s">
        <v>206</v>
      </c>
      <c r="CN63" s="119" t="s">
        <v>206</v>
      </c>
      <c r="CO63" s="119" t="s">
        <v>206</v>
      </c>
      <c r="CP63" s="119" t="s">
        <v>206</v>
      </c>
      <c r="CQ63" s="119" t="s">
        <v>206</v>
      </c>
      <c r="CR63" s="119" t="s">
        <v>206</v>
      </c>
      <c r="CS63" s="119" t="s">
        <v>206</v>
      </c>
      <c r="CT63" s="119" t="s">
        <v>206</v>
      </c>
      <c r="CU63" s="125"/>
      <c r="CV63" s="125"/>
      <c r="CW63" s="125"/>
      <c r="CX63" s="125"/>
      <c r="CY63" s="125"/>
      <c r="CZ63" s="125"/>
      <c r="DA63" s="125"/>
      <c r="DB63" s="125"/>
      <c r="DC63" s="125"/>
      <c r="DD63" s="125"/>
      <c r="DE63" s="125"/>
      <c r="DF63" s="125"/>
      <c r="DG63" s="125"/>
      <c r="DH63" s="125"/>
      <c r="DI63" s="125"/>
      <c r="DJ63" s="125"/>
      <c r="DK63" s="125"/>
      <c r="DL63" s="125"/>
      <c r="DM63" s="125"/>
      <c r="DN63" s="125"/>
      <c r="DO63" s="125"/>
    </row>
    <row r="64" spans="2:119" ht="12.75">
      <c r="B64" s="119" t="s">
        <v>41</v>
      </c>
      <c r="C64" s="119">
        <v>1108</v>
      </c>
      <c r="D64" s="125">
        <v>1.2</v>
      </c>
      <c r="E64" s="125" t="s">
        <v>782</v>
      </c>
      <c r="F64" s="125">
        <v>18.4</v>
      </c>
      <c r="G64" s="125">
        <v>3.2</v>
      </c>
      <c r="H64" s="125">
        <v>2.2</v>
      </c>
      <c r="I64" s="125">
        <v>25.5</v>
      </c>
      <c r="J64" s="125">
        <v>35.6</v>
      </c>
      <c r="K64" s="125">
        <v>13.9</v>
      </c>
      <c r="L64" s="125"/>
      <c r="M64" s="125"/>
      <c r="N64" s="125"/>
      <c r="O64" s="125">
        <v>49.5</v>
      </c>
      <c r="P64" s="125">
        <v>562</v>
      </c>
      <c r="Q64" s="125">
        <v>1.2</v>
      </c>
      <c r="R64" s="125" t="s">
        <v>782</v>
      </c>
      <c r="S64" s="125">
        <v>20.6</v>
      </c>
      <c r="T64" s="125">
        <v>3.4</v>
      </c>
      <c r="U64" s="125">
        <v>2.3</v>
      </c>
      <c r="V64" s="125">
        <v>28.1</v>
      </c>
      <c r="W64" s="125">
        <v>32.6</v>
      </c>
      <c r="X64" s="125">
        <v>11.4</v>
      </c>
      <c r="Y64" s="125"/>
      <c r="Z64" s="125"/>
      <c r="AA64" s="125"/>
      <c r="AB64" s="125">
        <v>44</v>
      </c>
      <c r="AC64" s="125">
        <v>546</v>
      </c>
      <c r="AD64" s="125">
        <v>1.1</v>
      </c>
      <c r="AE64" s="125">
        <v>0</v>
      </c>
      <c r="AF64" s="125">
        <v>16.1</v>
      </c>
      <c r="AG64" s="125">
        <v>2.9</v>
      </c>
      <c r="AH64" s="125">
        <v>2</v>
      </c>
      <c r="AI64" s="125">
        <v>22.7</v>
      </c>
      <c r="AJ64" s="125">
        <v>38.6</v>
      </c>
      <c r="AK64" s="125">
        <v>16.5</v>
      </c>
      <c r="AL64" s="125"/>
      <c r="AM64" s="125"/>
      <c r="AN64" s="125"/>
      <c r="AO64" s="125">
        <v>55.1</v>
      </c>
      <c r="AP64" s="125">
        <v>1108</v>
      </c>
      <c r="AQ64" s="125">
        <v>1.3</v>
      </c>
      <c r="AR64" s="125">
        <v>0.4</v>
      </c>
      <c r="AS64" s="125">
        <v>14</v>
      </c>
      <c r="AT64" s="125">
        <v>3.1</v>
      </c>
      <c r="AU64" s="125">
        <v>1.7</v>
      </c>
      <c r="AV64" s="125">
        <v>26.8</v>
      </c>
      <c r="AW64" s="125">
        <v>36.7</v>
      </c>
      <c r="AX64" s="125">
        <v>16.1</v>
      </c>
      <c r="AY64" s="125"/>
      <c r="AZ64" s="125"/>
      <c r="BA64" s="125"/>
      <c r="BB64" s="125">
        <v>52.8</v>
      </c>
      <c r="BC64" s="125">
        <v>562</v>
      </c>
      <c r="BD64" s="125">
        <v>1.6</v>
      </c>
      <c r="BE64" s="125" t="s">
        <v>782</v>
      </c>
      <c r="BF64" s="125">
        <v>14.1</v>
      </c>
      <c r="BG64" s="125">
        <v>3.4</v>
      </c>
      <c r="BH64" s="125">
        <v>1.6</v>
      </c>
      <c r="BI64" s="125">
        <v>24.4</v>
      </c>
      <c r="BJ64" s="125">
        <v>37.5</v>
      </c>
      <c r="BK64" s="125">
        <v>16.9</v>
      </c>
      <c r="BL64" s="125"/>
      <c r="BM64" s="125"/>
      <c r="BN64" s="125"/>
      <c r="BO64" s="125">
        <v>54.4</v>
      </c>
      <c r="BP64" s="125">
        <v>546</v>
      </c>
      <c r="BQ64" s="125">
        <v>0.9</v>
      </c>
      <c r="BR64" s="125" t="s">
        <v>782</v>
      </c>
      <c r="BS64" s="125">
        <v>13.9</v>
      </c>
      <c r="BT64" s="125">
        <v>2.7</v>
      </c>
      <c r="BU64" s="126">
        <v>1.8</v>
      </c>
      <c r="BV64" s="125">
        <v>29.3</v>
      </c>
      <c r="BW64" s="125">
        <v>35.9</v>
      </c>
      <c r="BX64" s="125">
        <v>15.2</v>
      </c>
      <c r="BY64" s="125"/>
      <c r="BZ64" s="125"/>
      <c r="CA64" s="125"/>
      <c r="CB64" s="125">
        <v>51.1</v>
      </c>
      <c r="CC64" s="125">
        <v>1108</v>
      </c>
      <c r="CD64" s="125"/>
      <c r="CE64" s="125">
        <v>42.6</v>
      </c>
      <c r="CF64" s="125">
        <v>562</v>
      </c>
      <c r="CG64" s="125"/>
      <c r="CH64" s="125">
        <v>39</v>
      </c>
      <c r="CI64" s="125">
        <v>546</v>
      </c>
      <c r="CJ64" s="125"/>
      <c r="CK64" s="125">
        <v>46.3</v>
      </c>
      <c r="CL64" s="119" t="s">
        <v>206</v>
      </c>
      <c r="CM64" s="119" t="s">
        <v>206</v>
      </c>
      <c r="CN64" s="119" t="s">
        <v>206</v>
      </c>
      <c r="CO64" s="119" t="s">
        <v>206</v>
      </c>
      <c r="CP64" s="119" t="s">
        <v>206</v>
      </c>
      <c r="CQ64" s="119" t="s">
        <v>206</v>
      </c>
      <c r="CR64" s="119" t="s">
        <v>206</v>
      </c>
      <c r="CS64" s="119" t="s">
        <v>206</v>
      </c>
      <c r="CT64" s="119" t="s">
        <v>206</v>
      </c>
      <c r="CU64" s="125"/>
      <c r="CV64" s="125"/>
      <c r="CW64" s="125"/>
      <c r="CX64" s="125"/>
      <c r="CY64" s="125"/>
      <c r="CZ64" s="125"/>
      <c r="DA64" s="125"/>
      <c r="DB64" s="125"/>
      <c r="DC64" s="125"/>
      <c r="DD64" s="125"/>
      <c r="DE64" s="125"/>
      <c r="DF64" s="125"/>
      <c r="DG64" s="125"/>
      <c r="DH64" s="125"/>
      <c r="DI64" s="125"/>
      <c r="DJ64" s="125"/>
      <c r="DK64" s="125"/>
      <c r="DL64" s="125"/>
      <c r="DM64" s="125"/>
      <c r="DN64" s="125"/>
      <c r="DO64" s="125"/>
    </row>
    <row r="65" spans="2:119" ht="12.75">
      <c r="B65" s="119" t="s">
        <v>42</v>
      </c>
      <c r="C65" s="119">
        <v>656</v>
      </c>
      <c r="D65" s="125">
        <v>1.7</v>
      </c>
      <c r="E65" s="125" t="s">
        <v>782</v>
      </c>
      <c r="F65" s="125">
        <v>13.6</v>
      </c>
      <c r="G65" s="125">
        <v>2.1</v>
      </c>
      <c r="H65" s="125">
        <v>1.7</v>
      </c>
      <c r="I65" s="125">
        <v>20.3</v>
      </c>
      <c r="J65" s="125">
        <v>43</v>
      </c>
      <c r="K65" s="125">
        <v>17.2</v>
      </c>
      <c r="L65" s="125"/>
      <c r="M65" s="125"/>
      <c r="N65" s="125"/>
      <c r="O65" s="125">
        <v>60.2</v>
      </c>
      <c r="P65" s="125">
        <v>395</v>
      </c>
      <c r="Q65" s="125">
        <v>1.8</v>
      </c>
      <c r="R65" s="125" t="s">
        <v>782</v>
      </c>
      <c r="S65" s="125">
        <v>13.9</v>
      </c>
      <c r="T65" s="125" t="s">
        <v>782</v>
      </c>
      <c r="U65" s="125">
        <v>1.8</v>
      </c>
      <c r="V65" s="125">
        <v>21</v>
      </c>
      <c r="W65" s="125">
        <v>42.5</v>
      </c>
      <c r="X65" s="125">
        <v>15.2</v>
      </c>
      <c r="Y65" s="125"/>
      <c r="Z65" s="125"/>
      <c r="AA65" s="125"/>
      <c r="AB65" s="125">
        <v>57.7</v>
      </c>
      <c r="AC65" s="125">
        <v>261</v>
      </c>
      <c r="AD65" s="125">
        <v>1.5</v>
      </c>
      <c r="AE65" s="125">
        <v>0</v>
      </c>
      <c r="AF65" s="125">
        <v>13</v>
      </c>
      <c r="AG65" s="125" t="s">
        <v>782</v>
      </c>
      <c r="AH65" s="125">
        <v>1.5</v>
      </c>
      <c r="AI65" s="125">
        <v>19.2</v>
      </c>
      <c r="AJ65" s="125">
        <v>43.7</v>
      </c>
      <c r="AK65" s="125">
        <v>20.3</v>
      </c>
      <c r="AL65" s="125"/>
      <c r="AM65" s="125"/>
      <c r="AN65" s="125"/>
      <c r="AO65" s="125">
        <v>64</v>
      </c>
      <c r="AP65" s="125">
        <v>656</v>
      </c>
      <c r="AQ65" s="125">
        <v>1.2</v>
      </c>
      <c r="AR65" s="125" t="s">
        <v>782</v>
      </c>
      <c r="AS65" s="125">
        <v>14.5</v>
      </c>
      <c r="AT65" s="125">
        <v>3</v>
      </c>
      <c r="AU65" s="125">
        <v>1.2</v>
      </c>
      <c r="AV65" s="125">
        <v>17.5</v>
      </c>
      <c r="AW65" s="125">
        <v>40.5</v>
      </c>
      <c r="AX65" s="125">
        <v>21.8</v>
      </c>
      <c r="AY65" s="125"/>
      <c r="AZ65" s="125"/>
      <c r="BA65" s="125"/>
      <c r="BB65" s="125">
        <v>62.3</v>
      </c>
      <c r="BC65" s="125">
        <v>396</v>
      </c>
      <c r="BD65" s="125">
        <v>1</v>
      </c>
      <c r="BE65" s="125" t="s">
        <v>782</v>
      </c>
      <c r="BF65" s="125">
        <v>13.9</v>
      </c>
      <c r="BG65" s="125">
        <v>3</v>
      </c>
      <c r="BH65" s="125">
        <v>1.3</v>
      </c>
      <c r="BI65" s="125">
        <v>16.7</v>
      </c>
      <c r="BJ65" s="125">
        <v>38.9</v>
      </c>
      <c r="BK65" s="125">
        <v>25</v>
      </c>
      <c r="BL65" s="125"/>
      <c r="BM65" s="125"/>
      <c r="BN65" s="125"/>
      <c r="BO65" s="125">
        <v>63.9</v>
      </c>
      <c r="BP65" s="125">
        <v>260</v>
      </c>
      <c r="BQ65" s="125">
        <v>1.5</v>
      </c>
      <c r="BR65" s="125" t="s">
        <v>782</v>
      </c>
      <c r="BS65" s="125">
        <v>15.4</v>
      </c>
      <c r="BT65" s="125">
        <v>3.1</v>
      </c>
      <c r="BU65" s="126">
        <v>1.2</v>
      </c>
      <c r="BV65" s="125">
        <v>18.8</v>
      </c>
      <c r="BW65" s="125">
        <v>43.1</v>
      </c>
      <c r="BX65" s="125">
        <v>16.9</v>
      </c>
      <c r="BY65" s="125"/>
      <c r="BZ65" s="125"/>
      <c r="CA65" s="125"/>
      <c r="CB65" s="125">
        <v>60</v>
      </c>
      <c r="CC65" s="125">
        <v>655</v>
      </c>
      <c r="CD65" s="125"/>
      <c r="CE65" s="125">
        <v>52.4</v>
      </c>
      <c r="CF65" s="125">
        <v>395</v>
      </c>
      <c r="CG65" s="125"/>
      <c r="CH65" s="125">
        <v>51.4</v>
      </c>
      <c r="CI65" s="125">
        <v>260</v>
      </c>
      <c r="CJ65" s="125"/>
      <c r="CK65" s="125">
        <v>53.8</v>
      </c>
      <c r="CL65" s="119" t="s">
        <v>206</v>
      </c>
      <c r="CM65" s="119" t="s">
        <v>206</v>
      </c>
      <c r="CN65" s="119" t="s">
        <v>206</v>
      </c>
      <c r="CO65" s="119" t="s">
        <v>206</v>
      </c>
      <c r="CP65" s="119" t="s">
        <v>206</v>
      </c>
      <c r="CQ65" s="119" t="s">
        <v>206</v>
      </c>
      <c r="CR65" s="119" t="s">
        <v>206</v>
      </c>
      <c r="CS65" s="119" t="s">
        <v>206</v>
      </c>
      <c r="CT65" s="119" t="s">
        <v>206</v>
      </c>
      <c r="CU65" s="125"/>
      <c r="CV65" s="125"/>
      <c r="CW65" s="125"/>
      <c r="CX65" s="125"/>
      <c r="CY65" s="125"/>
      <c r="CZ65" s="125"/>
      <c r="DA65" s="125"/>
      <c r="DB65" s="125"/>
      <c r="DC65" s="125"/>
      <c r="DD65" s="125"/>
      <c r="DE65" s="125"/>
      <c r="DF65" s="125"/>
      <c r="DG65" s="125"/>
      <c r="DH65" s="125"/>
      <c r="DI65" s="125"/>
      <c r="DJ65" s="125"/>
      <c r="DK65" s="125"/>
      <c r="DL65" s="125"/>
      <c r="DM65" s="125"/>
      <c r="DN65" s="125"/>
      <c r="DO65" s="125"/>
    </row>
    <row r="66" spans="2:119" ht="12.75">
      <c r="B66" s="119" t="s">
        <v>43</v>
      </c>
      <c r="C66" s="119">
        <v>60</v>
      </c>
      <c r="D66" s="125" t="s">
        <v>782</v>
      </c>
      <c r="E66" s="125">
        <v>0</v>
      </c>
      <c r="F66" s="125">
        <v>28.3</v>
      </c>
      <c r="G66" s="125">
        <v>6.7</v>
      </c>
      <c r="H66" s="125" t="s">
        <v>782</v>
      </c>
      <c r="I66" s="125">
        <v>15</v>
      </c>
      <c r="J66" s="125">
        <v>38.3</v>
      </c>
      <c r="K66" s="125">
        <v>8.3</v>
      </c>
      <c r="L66" s="125"/>
      <c r="M66" s="125"/>
      <c r="N66" s="125"/>
      <c r="O66" s="125">
        <v>46.7</v>
      </c>
      <c r="P66" s="125">
        <v>35</v>
      </c>
      <c r="Q66" s="125" t="s">
        <v>782</v>
      </c>
      <c r="R66" s="125">
        <v>0</v>
      </c>
      <c r="S66" s="125">
        <v>31.4</v>
      </c>
      <c r="T66" s="125" t="s">
        <v>782</v>
      </c>
      <c r="U66" s="125" t="s">
        <v>782</v>
      </c>
      <c r="V66" s="125">
        <v>11.4</v>
      </c>
      <c r="W66" s="125">
        <v>42.9</v>
      </c>
      <c r="X66" s="125" t="s">
        <v>782</v>
      </c>
      <c r="Y66" s="125"/>
      <c r="Z66" s="125"/>
      <c r="AA66" s="125"/>
      <c r="AB66" s="125">
        <v>48.6</v>
      </c>
      <c r="AC66" s="125">
        <v>25</v>
      </c>
      <c r="AD66" s="125" t="s">
        <v>782</v>
      </c>
      <c r="AE66" s="125">
        <v>0</v>
      </c>
      <c r="AF66" s="125">
        <v>24</v>
      </c>
      <c r="AG66" s="125" t="s">
        <v>782</v>
      </c>
      <c r="AH66" s="125" t="s">
        <v>782</v>
      </c>
      <c r="AI66" s="125">
        <v>20</v>
      </c>
      <c r="AJ66" s="125">
        <v>32</v>
      </c>
      <c r="AK66" s="125" t="s">
        <v>782</v>
      </c>
      <c r="AL66" s="125"/>
      <c r="AM66" s="125"/>
      <c r="AN66" s="125"/>
      <c r="AO66" s="125">
        <v>44</v>
      </c>
      <c r="AP66" s="125">
        <v>60</v>
      </c>
      <c r="AQ66" s="125">
        <v>0</v>
      </c>
      <c r="AR66" s="125">
        <v>0</v>
      </c>
      <c r="AS66" s="125">
        <v>31.7</v>
      </c>
      <c r="AT66" s="125">
        <v>11.7</v>
      </c>
      <c r="AU66" s="125" t="s">
        <v>782</v>
      </c>
      <c r="AV66" s="125">
        <v>21.7</v>
      </c>
      <c r="AW66" s="125">
        <v>16.7</v>
      </c>
      <c r="AX66" s="125">
        <v>16.7</v>
      </c>
      <c r="AY66" s="125"/>
      <c r="AZ66" s="125"/>
      <c r="BA66" s="125"/>
      <c r="BB66" s="125">
        <v>33.3</v>
      </c>
      <c r="BC66" s="125">
        <v>35</v>
      </c>
      <c r="BD66" s="125">
        <v>0</v>
      </c>
      <c r="BE66" s="125">
        <v>0</v>
      </c>
      <c r="BF66" s="125">
        <v>28.6</v>
      </c>
      <c r="BG66" s="125">
        <v>11.4</v>
      </c>
      <c r="BH66" s="125" t="s">
        <v>782</v>
      </c>
      <c r="BI66" s="125">
        <v>22.9</v>
      </c>
      <c r="BJ66" s="125" t="s">
        <v>782</v>
      </c>
      <c r="BK66" s="125" t="s">
        <v>782</v>
      </c>
      <c r="BL66" s="125"/>
      <c r="BM66" s="125"/>
      <c r="BN66" s="125"/>
      <c r="BO66" s="125" t="s">
        <v>782</v>
      </c>
      <c r="BP66" s="125">
        <v>25</v>
      </c>
      <c r="BQ66" s="125">
        <v>0</v>
      </c>
      <c r="BR66" s="125">
        <v>0</v>
      </c>
      <c r="BS66" s="125">
        <v>36</v>
      </c>
      <c r="BT66" s="125">
        <v>12</v>
      </c>
      <c r="BU66" s="126" t="s">
        <v>782</v>
      </c>
      <c r="BV66" s="125">
        <v>20</v>
      </c>
      <c r="BW66" s="125" t="s">
        <v>782</v>
      </c>
      <c r="BX66" s="125" t="s">
        <v>782</v>
      </c>
      <c r="BY66" s="125"/>
      <c r="BZ66" s="125"/>
      <c r="CA66" s="125"/>
      <c r="CB66" s="125" t="s">
        <v>782</v>
      </c>
      <c r="CC66" s="125">
        <v>60</v>
      </c>
      <c r="CD66" s="125"/>
      <c r="CE66" s="125">
        <v>31.7</v>
      </c>
      <c r="CF66" s="125">
        <v>35</v>
      </c>
      <c r="CG66" s="125"/>
      <c r="CH66" s="125" t="s">
        <v>782</v>
      </c>
      <c r="CI66" s="125">
        <v>25</v>
      </c>
      <c r="CJ66" s="125"/>
      <c r="CK66" s="125" t="s">
        <v>782</v>
      </c>
      <c r="CL66" s="119" t="s">
        <v>206</v>
      </c>
      <c r="CM66" s="119" t="s">
        <v>206</v>
      </c>
      <c r="CN66" s="119" t="s">
        <v>206</v>
      </c>
      <c r="CO66" s="119" t="s">
        <v>206</v>
      </c>
      <c r="CP66" s="119" t="s">
        <v>206</v>
      </c>
      <c r="CQ66" s="119" t="s">
        <v>206</v>
      </c>
      <c r="CR66" s="119" t="s">
        <v>206</v>
      </c>
      <c r="CS66" s="119" t="s">
        <v>206</v>
      </c>
      <c r="CT66" s="119" t="s">
        <v>206</v>
      </c>
      <c r="CU66" s="125"/>
      <c r="CV66" s="125"/>
      <c r="CW66" s="125"/>
      <c r="CX66" s="125"/>
      <c r="CY66" s="125"/>
      <c r="CZ66" s="125"/>
      <c r="DA66" s="125"/>
      <c r="DB66" s="125"/>
      <c r="DC66" s="125"/>
      <c r="DD66" s="125"/>
      <c r="DE66" s="125"/>
      <c r="DF66" s="125"/>
      <c r="DG66" s="125"/>
      <c r="DH66" s="125"/>
      <c r="DI66" s="125"/>
      <c r="DJ66" s="125"/>
      <c r="DK66" s="125"/>
      <c r="DL66" s="125"/>
      <c r="DM66" s="125"/>
      <c r="DN66" s="125"/>
      <c r="DO66" s="125"/>
    </row>
    <row r="67" spans="2:119" ht="12.75">
      <c r="B67" s="119" t="s">
        <v>44</v>
      </c>
      <c r="C67" s="119">
        <v>2062</v>
      </c>
      <c r="D67" s="125">
        <v>2.8</v>
      </c>
      <c r="E67" s="125">
        <v>0.6</v>
      </c>
      <c r="F67" s="125">
        <v>26.3</v>
      </c>
      <c r="G67" s="125">
        <v>1.7</v>
      </c>
      <c r="H67" s="125">
        <v>0.8</v>
      </c>
      <c r="I67" s="125">
        <v>22.4</v>
      </c>
      <c r="J67" s="125">
        <v>34.6</v>
      </c>
      <c r="K67" s="125">
        <v>10.8</v>
      </c>
      <c r="L67" s="125"/>
      <c r="M67" s="125"/>
      <c r="N67" s="125"/>
      <c r="O67" s="125">
        <v>45.4</v>
      </c>
      <c r="P67" s="125">
        <v>1221</v>
      </c>
      <c r="Q67" s="125">
        <v>2.6</v>
      </c>
      <c r="R67" s="125">
        <v>0.7</v>
      </c>
      <c r="S67" s="125">
        <v>25.8</v>
      </c>
      <c r="T67" s="125">
        <v>1.8</v>
      </c>
      <c r="U67" s="125">
        <v>0.8</v>
      </c>
      <c r="V67" s="125">
        <v>22.1</v>
      </c>
      <c r="W67" s="125">
        <v>35.7</v>
      </c>
      <c r="X67" s="125">
        <v>10.5</v>
      </c>
      <c r="Y67" s="125"/>
      <c r="Z67" s="125"/>
      <c r="AA67" s="125"/>
      <c r="AB67" s="125">
        <v>46.2</v>
      </c>
      <c r="AC67" s="125">
        <v>841</v>
      </c>
      <c r="AD67" s="125">
        <v>3.1</v>
      </c>
      <c r="AE67" s="125">
        <v>0.6</v>
      </c>
      <c r="AF67" s="125">
        <v>27</v>
      </c>
      <c r="AG67" s="125">
        <v>1.5</v>
      </c>
      <c r="AH67" s="125">
        <v>0.8</v>
      </c>
      <c r="AI67" s="125">
        <v>22.7</v>
      </c>
      <c r="AJ67" s="125">
        <v>32.9</v>
      </c>
      <c r="AK67" s="125">
        <v>11.3</v>
      </c>
      <c r="AL67" s="125"/>
      <c r="AM67" s="125"/>
      <c r="AN67" s="125"/>
      <c r="AO67" s="125">
        <v>44.2</v>
      </c>
      <c r="AP67" s="125">
        <v>2063</v>
      </c>
      <c r="AQ67" s="125">
        <v>2</v>
      </c>
      <c r="AR67" s="125">
        <v>0.6</v>
      </c>
      <c r="AS67" s="125">
        <v>26</v>
      </c>
      <c r="AT67" s="125">
        <v>4.8</v>
      </c>
      <c r="AU67" s="125">
        <v>2.1</v>
      </c>
      <c r="AV67" s="125">
        <v>23.9</v>
      </c>
      <c r="AW67" s="125">
        <v>28.6</v>
      </c>
      <c r="AX67" s="125">
        <v>11.9</v>
      </c>
      <c r="AY67" s="125"/>
      <c r="AZ67" s="125"/>
      <c r="BA67" s="125"/>
      <c r="BB67" s="125">
        <v>40.5</v>
      </c>
      <c r="BC67" s="125">
        <v>1222</v>
      </c>
      <c r="BD67" s="125">
        <v>1.8</v>
      </c>
      <c r="BE67" s="125">
        <v>0.6</v>
      </c>
      <c r="BF67" s="125">
        <v>24.1</v>
      </c>
      <c r="BG67" s="125">
        <v>3.7</v>
      </c>
      <c r="BH67" s="125">
        <v>2</v>
      </c>
      <c r="BI67" s="125">
        <v>24.5</v>
      </c>
      <c r="BJ67" s="125">
        <v>29.8</v>
      </c>
      <c r="BK67" s="125">
        <v>13.7</v>
      </c>
      <c r="BL67" s="125"/>
      <c r="BM67" s="125"/>
      <c r="BN67" s="125"/>
      <c r="BO67" s="125">
        <v>43.5</v>
      </c>
      <c r="BP67" s="125">
        <v>841</v>
      </c>
      <c r="BQ67" s="125">
        <v>2.3</v>
      </c>
      <c r="BR67" s="125">
        <v>0.7</v>
      </c>
      <c r="BS67" s="125">
        <v>28.9</v>
      </c>
      <c r="BT67" s="125">
        <v>6.5</v>
      </c>
      <c r="BU67" s="126">
        <v>2.3</v>
      </c>
      <c r="BV67" s="125">
        <v>23.1</v>
      </c>
      <c r="BW67" s="125">
        <v>27</v>
      </c>
      <c r="BX67" s="125">
        <v>9.3</v>
      </c>
      <c r="BY67" s="125"/>
      <c r="BZ67" s="125"/>
      <c r="CA67" s="125"/>
      <c r="CB67" s="125">
        <v>36.3</v>
      </c>
      <c r="CC67" s="125">
        <v>2062</v>
      </c>
      <c r="CD67" s="125"/>
      <c r="CE67" s="125">
        <v>34.8</v>
      </c>
      <c r="CF67" s="125">
        <v>1221</v>
      </c>
      <c r="CG67" s="125"/>
      <c r="CH67" s="125">
        <v>36.4</v>
      </c>
      <c r="CI67" s="125">
        <v>841</v>
      </c>
      <c r="CJ67" s="125"/>
      <c r="CK67" s="125">
        <v>32.5</v>
      </c>
      <c r="CL67" s="119" t="s">
        <v>206</v>
      </c>
      <c r="CM67" s="119" t="s">
        <v>206</v>
      </c>
      <c r="CN67" s="119" t="s">
        <v>206</v>
      </c>
      <c r="CO67" s="119" t="s">
        <v>206</v>
      </c>
      <c r="CP67" s="119" t="s">
        <v>206</v>
      </c>
      <c r="CQ67" s="119" t="s">
        <v>206</v>
      </c>
      <c r="CR67" s="119" t="s">
        <v>206</v>
      </c>
      <c r="CS67" s="119" t="s">
        <v>206</v>
      </c>
      <c r="CT67" s="119" t="s">
        <v>206</v>
      </c>
      <c r="CU67" s="125"/>
      <c r="CV67" s="125"/>
      <c r="CW67" s="125"/>
      <c r="CX67" s="125"/>
      <c r="CY67" s="125"/>
      <c r="CZ67" s="125"/>
      <c r="DA67" s="125"/>
      <c r="DB67" s="125"/>
      <c r="DC67" s="125"/>
      <c r="DD67" s="125"/>
      <c r="DE67" s="125"/>
      <c r="DF67" s="125"/>
      <c r="DG67" s="125"/>
      <c r="DH67" s="125"/>
      <c r="DI67" s="125"/>
      <c r="DJ67" s="125"/>
      <c r="DK67" s="125"/>
      <c r="DL67" s="125"/>
      <c r="DM67" s="125"/>
      <c r="DN67" s="125"/>
      <c r="DO67" s="125"/>
    </row>
    <row r="68" spans="2:119" ht="12.75">
      <c r="B68" s="119" t="s">
        <v>45</v>
      </c>
      <c r="C68" s="119">
        <v>4633</v>
      </c>
      <c r="D68" s="125">
        <v>2</v>
      </c>
      <c r="E68" s="125">
        <v>0.8</v>
      </c>
      <c r="F68" s="125">
        <v>38.5</v>
      </c>
      <c r="G68" s="125">
        <v>2.6</v>
      </c>
      <c r="H68" s="125">
        <v>0.9</v>
      </c>
      <c r="I68" s="125">
        <v>19.4</v>
      </c>
      <c r="J68" s="125">
        <v>28.3</v>
      </c>
      <c r="K68" s="125">
        <v>7.5</v>
      </c>
      <c r="L68" s="125"/>
      <c r="M68" s="125"/>
      <c r="N68" s="125"/>
      <c r="O68" s="125">
        <v>35.8</v>
      </c>
      <c r="P68" s="125">
        <v>3994</v>
      </c>
      <c r="Q68" s="125">
        <v>2</v>
      </c>
      <c r="R68" s="125">
        <v>0.8</v>
      </c>
      <c r="S68" s="125">
        <v>37.9</v>
      </c>
      <c r="T68" s="125">
        <v>2.5</v>
      </c>
      <c r="U68" s="125">
        <v>0.9</v>
      </c>
      <c r="V68" s="125">
        <v>19.7</v>
      </c>
      <c r="W68" s="125">
        <v>28.7</v>
      </c>
      <c r="X68" s="125">
        <v>7.6</v>
      </c>
      <c r="Y68" s="125"/>
      <c r="Z68" s="125"/>
      <c r="AA68" s="125"/>
      <c r="AB68" s="125">
        <v>36.3</v>
      </c>
      <c r="AC68" s="125">
        <v>639</v>
      </c>
      <c r="AD68" s="125">
        <v>1.9</v>
      </c>
      <c r="AE68" s="125">
        <v>1.1</v>
      </c>
      <c r="AF68" s="125">
        <v>42.3</v>
      </c>
      <c r="AG68" s="125">
        <v>3.4</v>
      </c>
      <c r="AH68" s="125">
        <v>1.6</v>
      </c>
      <c r="AI68" s="125">
        <v>17.4</v>
      </c>
      <c r="AJ68" s="125">
        <v>25.5</v>
      </c>
      <c r="AK68" s="125">
        <v>6.9</v>
      </c>
      <c r="AL68" s="125"/>
      <c r="AM68" s="125"/>
      <c r="AN68" s="125"/>
      <c r="AO68" s="125">
        <v>32.4</v>
      </c>
      <c r="AP68" s="125">
        <v>4636</v>
      </c>
      <c r="AQ68" s="125">
        <v>1.2</v>
      </c>
      <c r="AR68" s="125">
        <v>0.8</v>
      </c>
      <c r="AS68" s="125">
        <v>37.6</v>
      </c>
      <c r="AT68" s="125">
        <v>3.6</v>
      </c>
      <c r="AU68" s="125">
        <v>1.3</v>
      </c>
      <c r="AV68" s="125">
        <v>16.7</v>
      </c>
      <c r="AW68" s="125">
        <v>24.5</v>
      </c>
      <c r="AX68" s="125">
        <v>14.4</v>
      </c>
      <c r="AY68" s="125"/>
      <c r="AZ68" s="125"/>
      <c r="BA68" s="125"/>
      <c r="BB68" s="125">
        <v>38.9</v>
      </c>
      <c r="BC68" s="125">
        <v>3997</v>
      </c>
      <c r="BD68" s="125">
        <v>1.2</v>
      </c>
      <c r="BE68" s="125">
        <v>0.7</v>
      </c>
      <c r="BF68" s="125">
        <v>36.3</v>
      </c>
      <c r="BG68" s="125">
        <v>3.2</v>
      </c>
      <c r="BH68" s="125">
        <v>1.3</v>
      </c>
      <c r="BI68" s="125">
        <v>16.7</v>
      </c>
      <c r="BJ68" s="125">
        <v>25.1</v>
      </c>
      <c r="BK68" s="125">
        <v>15.5</v>
      </c>
      <c r="BL68" s="125"/>
      <c r="BM68" s="125"/>
      <c r="BN68" s="125"/>
      <c r="BO68" s="125">
        <v>40.6</v>
      </c>
      <c r="BP68" s="125">
        <v>639</v>
      </c>
      <c r="BQ68" s="125">
        <v>1.1</v>
      </c>
      <c r="BR68" s="125">
        <v>0.9</v>
      </c>
      <c r="BS68" s="125">
        <v>46.2</v>
      </c>
      <c r="BT68" s="125">
        <v>5.8</v>
      </c>
      <c r="BU68" s="126">
        <v>1.1</v>
      </c>
      <c r="BV68" s="125">
        <v>17.1</v>
      </c>
      <c r="BW68" s="125">
        <v>20.3</v>
      </c>
      <c r="BX68" s="125">
        <v>7.5</v>
      </c>
      <c r="BY68" s="125"/>
      <c r="BZ68" s="125"/>
      <c r="CA68" s="125"/>
      <c r="CB68" s="125">
        <v>27.9</v>
      </c>
      <c r="CC68" s="125">
        <v>4633</v>
      </c>
      <c r="CD68" s="125"/>
      <c r="CE68" s="125">
        <v>29.8</v>
      </c>
      <c r="CF68" s="125">
        <v>3994</v>
      </c>
      <c r="CG68" s="125"/>
      <c r="CH68" s="125">
        <v>30.6</v>
      </c>
      <c r="CI68" s="125">
        <v>639</v>
      </c>
      <c r="CJ68" s="125"/>
      <c r="CK68" s="125">
        <v>24.4</v>
      </c>
      <c r="CL68" s="119" t="s">
        <v>206</v>
      </c>
      <c r="CM68" s="119" t="s">
        <v>206</v>
      </c>
      <c r="CN68" s="119" t="s">
        <v>206</v>
      </c>
      <c r="CO68" s="119" t="s">
        <v>206</v>
      </c>
      <c r="CP68" s="119" t="s">
        <v>206</v>
      </c>
      <c r="CQ68" s="119" t="s">
        <v>206</v>
      </c>
      <c r="CR68" s="119" t="s">
        <v>206</v>
      </c>
      <c r="CS68" s="119" t="s">
        <v>206</v>
      </c>
      <c r="CT68" s="119" t="s">
        <v>206</v>
      </c>
      <c r="CU68" s="125"/>
      <c r="CV68" s="125"/>
      <c r="CW68" s="125"/>
      <c r="CX68" s="125"/>
      <c r="CY68" s="125"/>
      <c r="CZ68" s="125"/>
      <c r="DA68" s="125"/>
      <c r="DB68" s="125"/>
      <c r="DC68" s="125"/>
      <c r="DD68" s="125"/>
      <c r="DE68" s="125"/>
      <c r="DF68" s="125"/>
      <c r="DG68" s="125"/>
      <c r="DH68" s="125"/>
      <c r="DI68" s="125"/>
      <c r="DJ68" s="125"/>
      <c r="DK68" s="125"/>
      <c r="DL68" s="125"/>
      <c r="DM68" s="125"/>
      <c r="DN68" s="125"/>
      <c r="DO68" s="125"/>
    </row>
    <row r="69" spans="2:119" ht="12.75">
      <c r="B69" s="119" t="s">
        <v>46</v>
      </c>
      <c r="C69" s="119">
        <v>2285</v>
      </c>
      <c r="D69" s="125">
        <v>2.5</v>
      </c>
      <c r="E69" s="125">
        <v>0.4</v>
      </c>
      <c r="F69" s="125">
        <v>16.8</v>
      </c>
      <c r="G69" s="125">
        <v>4.2</v>
      </c>
      <c r="H69" s="125">
        <v>2.2</v>
      </c>
      <c r="I69" s="125">
        <v>35</v>
      </c>
      <c r="J69" s="125">
        <v>32.8</v>
      </c>
      <c r="K69" s="125">
        <v>6.2</v>
      </c>
      <c r="L69" s="125"/>
      <c r="M69" s="125"/>
      <c r="N69" s="125"/>
      <c r="O69" s="125">
        <v>38.9</v>
      </c>
      <c r="P69" s="125">
        <v>1445</v>
      </c>
      <c r="Q69" s="125">
        <v>2.6</v>
      </c>
      <c r="R69" s="125">
        <v>0.3</v>
      </c>
      <c r="S69" s="125">
        <v>15.8</v>
      </c>
      <c r="T69" s="125">
        <v>4.8</v>
      </c>
      <c r="U69" s="125">
        <v>2.4</v>
      </c>
      <c r="V69" s="125">
        <v>36.4</v>
      </c>
      <c r="W69" s="125">
        <v>32.7</v>
      </c>
      <c r="X69" s="125">
        <v>4.8</v>
      </c>
      <c r="Y69" s="125"/>
      <c r="Z69" s="125"/>
      <c r="AA69" s="125"/>
      <c r="AB69" s="125">
        <v>37.5</v>
      </c>
      <c r="AC69" s="125">
        <v>840</v>
      </c>
      <c r="AD69" s="125">
        <v>2.1</v>
      </c>
      <c r="AE69" s="125">
        <v>0.7</v>
      </c>
      <c r="AF69" s="125">
        <v>18.3</v>
      </c>
      <c r="AG69" s="125">
        <v>3</v>
      </c>
      <c r="AH69" s="125">
        <v>1.9</v>
      </c>
      <c r="AI69" s="125">
        <v>32.5</v>
      </c>
      <c r="AJ69" s="125">
        <v>33</v>
      </c>
      <c r="AK69" s="125">
        <v>8.5</v>
      </c>
      <c r="AL69" s="125"/>
      <c r="AM69" s="125"/>
      <c r="AN69" s="125"/>
      <c r="AO69" s="125">
        <v>41.4</v>
      </c>
      <c r="AP69" s="125">
        <v>2285</v>
      </c>
      <c r="AQ69" s="125">
        <v>1.8</v>
      </c>
      <c r="AR69" s="125">
        <v>0.4</v>
      </c>
      <c r="AS69" s="125">
        <v>14.6</v>
      </c>
      <c r="AT69" s="125">
        <v>6.1</v>
      </c>
      <c r="AU69" s="125">
        <v>2.8</v>
      </c>
      <c r="AV69" s="125">
        <v>32</v>
      </c>
      <c r="AW69" s="125">
        <v>31.9</v>
      </c>
      <c r="AX69" s="125">
        <v>10.4</v>
      </c>
      <c r="AY69" s="125"/>
      <c r="AZ69" s="125"/>
      <c r="BA69" s="125"/>
      <c r="BB69" s="125">
        <v>42.4</v>
      </c>
      <c r="BC69" s="125">
        <v>1445</v>
      </c>
      <c r="BD69" s="125">
        <v>1.8</v>
      </c>
      <c r="BE69" s="125">
        <v>0.2</v>
      </c>
      <c r="BF69" s="125">
        <v>12.2</v>
      </c>
      <c r="BG69" s="125">
        <v>5</v>
      </c>
      <c r="BH69" s="125">
        <v>2</v>
      </c>
      <c r="BI69" s="125">
        <v>31.3</v>
      </c>
      <c r="BJ69" s="125">
        <v>35.4</v>
      </c>
      <c r="BK69" s="125">
        <v>12.1</v>
      </c>
      <c r="BL69" s="125"/>
      <c r="BM69" s="125"/>
      <c r="BN69" s="125"/>
      <c r="BO69" s="125">
        <v>47.5</v>
      </c>
      <c r="BP69" s="125">
        <v>840</v>
      </c>
      <c r="BQ69" s="125">
        <v>1.8</v>
      </c>
      <c r="BR69" s="125">
        <v>0.6</v>
      </c>
      <c r="BS69" s="125">
        <v>18.8</v>
      </c>
      <c r="BT69" s="125">
        <v>8</v>
      </c>
      <c r="BU69" s="126">
        <v>4.2</v>
      </c>
      <c r="BV69" s="125">
        <v>33.1</v>
      </c>
      <c r="BW69" s="125">
        <v>26.1</v>
      </c>
      <c r="BX69" s="125">
        <v>7.5</v>
      </c>
      <c r="BY69" s="125"/>
      <c r="BZ69" s="125"/>
      <c r="CA69" s="125"/>
      <c r="CB69" s="125">
        <v>33.6</v>
      </c>
      <c r="CC69" s="125">
        <v>2285</v>
      </c>
      <c r="CD69" s="125"/>
      <c r="CE69" s="125">
        <v>29.2</v>
      </c>
      <c r="CF69" s="125">
        <v>1445</v>
      </c>
      <c r="CG69" s="125"/>
      <c r="CH69" s="125">
        <v>29.8</v>
      </c>
      <c r="CI69" s="125">
        <v>840</v>
      </c>
      <c r="CJ69" s="125"/>
      <c r="CK69" s="125">
        <v>28.1</v>
      </c>
      <c r="CL69" s="119" t="s">
        <v>206</v>
      </c>
      <c r="CM69" s="119" t="s">
        <v>206</v>
      </c>
      <c r="CN69" s="119" t="s">
        <v>206</v>
      </c>
      <c r="CO69" s="119" t="s">
        <v>206</v>
      </c>
      <c r="CP69" s="119" t="s">
        <v>206</v>
      </c>
      <c r="CQ69" s="119" t="s">
        <v>206</v>
      </c>
      <c r="CR69" s="119" t="s">
        <v>206</v>
      </c>
      <c r="CS69" s="119" t="s">
        <v>206</v>
      </c>
      <c r="CT69" s="119" t="s">
        <v>206</v>
      </c>
      <c r="CU69" s="125"/>
      <c r="CV69" s="125"/>
      <c r="CW69" s="125"/>
      <c r="CX69" s="125"/>
      <c r="CY69" s="125"/>
      <c r="CZ69" s="125"/>
      <c r="DA69" s="125"/>
      <c r="DB69" s="125"/>
      <c r="DC69" s="125"/>
      <c r="DD69" s="125"/>
      <c r="DE69" s="125"/>
      <c r="DF69" s="125"/>
      <c r="DG69" s="125"/>
      <c r="DH69" s="125"/>
      <c r="DI69" s="125"/>
      <c r="DJ69" s="125"/>
      <c r="DK69" s="125"/>
      <c r="DL69" s="125"/>
      <c r="DM69" s="125"/>
      <c r="DN69" s="125"/>
      <c r="DO69" s="125"/>
    </row>
    <row r="70" spans="2:119" ht="14.25">
      <c r="B70" s="119" t="s">
        <v>879</v>
      </c>
      <c r="C70" s="119">
        <v>61882</v>
      </c>
      <c r="D70" s="125">
        <v>2</v>
      </c>
      <c r="E70" s="125">
        <v>0.3</v>
      </c>
      <c r="F70" s="125">
        <v>26.2</v>
      </c>
      <c r="G70" s="125">
        <v>4.9</v>
      </c>
      <c r="H70" s="125">
        <v>2.8</v>
      </c>
      <c r="I70" s="125">
        <v>33.8</v>
      </c>
      <c r="J70" s="125">
        <v>26.5</v>
      </c>
      <c r="K70" s="125">
        <v>3.6</v>
      </c>
      <c r="L70" s="125"/>
      <c r="M70" s="125"/>
      <c r="N70" s="125"/>
      <c r="O70" s="125">
        <v>30.1</v>
      </c>
      <c r="P70" s="125">
        <v>43572</v>
      </c>
      <c r="Q70" s="125">
        <v>2</v>
      </c>
      <c r="R70" s="125">
        <v>0.3</v>
      </c>
      <c r="S70" s="125">
        <v>25.9</v>
      </c>
      <c r="T70" s="125">
        <v>5</v>
      </c>
      <c r="U70" s="125">
        <v>2.7</v>
      </c>
      <c r="V70" s="125">
        <v>33.6</v>
      </c>
      <c r="W70" s="125">
        <v>26.9</v>
      </c>
      <c r="X70" s="125">
        <v>3.6</v>
      </c>
      <c r="Y70" s="125"/>
      <c r="Z70" s="125"/>
      <c r="AA70" s="125"/>
      <c r="AB70" s="125">
        <v>30.4</v>
      </c>
      <c r="AC70" s="125">
        <v>18310</v>
      </c>
      <c r="AD70" s="125">
        <v>1.8</v>
      </c>
      <c r="AE70" s="125">
        <v>0.2</v>
      </c>
      <c r="AF70" s="125">
        <v>27.1</v>
      </c>
      <c r="AG70" s="125">
        <v>4.5</v>
      </c>
      <c r="AH70" s="125">
        <v>2.9</v>
      </c>
      <c r="AI70" s="125">
        <v>34.4</v>
      </c>
      <c r="AJ70" s="125">
        <v>25.4</v>
      </c>
      <c r="AK70" s="125">
        <v>3.7</v>
      </c>
      <c r="AL70" s="125"/>
      <c r="AM70" s="125"/>
      <c r="AN70" s="125"/>
      <c r="AO70" s="125">
        <v>29.2</v>
      </c>
      <c r="AP70" s="125">
        <v>61885</v>
      </c>
      <c r="AQ70" s="125">
        <v>1.5</v>
      </c>
      <c r="AR70" s="125">
        <v>0.3</v>
      </c>
      <c r="AS70" s="125">
        <v>22.7</v>
      </c>
      <c r="AT70" s="125">
        <v>6.2</v>
      </c>
      <c r="AU70" s="125">
        <v>2.7</v>
      </c>
      <c r="AV70" s="125">
        <v>30.9</v>
      </c>
      <c r="AW70" s="125">
        <v>28.5</v>
      </c>
      <c r="AX70" s="125">
        <v>7.2</v>
      </c>
      <c r="AY70" s="125"/>
      <c r="AZ70" s="125"/>
      <c r="BA70" s="125"/>
      <c r="BB70" s="125">
        <v>35.7</v>
      </c>
      <c r="BC70" s="125">
        <v>43577</v>
      </c>
      <c r="BD70" s="125">
        <v>1.5</v>
      </c>
      <c r="BE70" s="125">
        <v>0.3</v>
      </c>
      <c r="BF70" s="125">
        <v>20.8</v>
      </c>
      <c r="BG70" s="125">
        <v>5</v>
      </c>
      <c r="BH70" s="125">
        <v>2.3</v>
      </c>
      <c r="BI70" s="125">
        <v>29.8</v>
      </c>
      <c r="BJ70" s="125">
        <v>31.6</v>
      </c>
      <c r="BK70" s="125">
        <v>8.7</v>
      </c>
      <c r="BL70" s="125"/>
      <c r="BM70" s="125"/>
      <c r="BN70" s="125"/>
      <c r="BO70" s="125">
        <v>40.3</v>
      </c>
      <c r="BP70" s="125">
        <v>18308</v>
      </c>
      <c r="BQ70" s="125">
        <v>1.5</v>
      </c>
      <c r="BR70" s="125">
        <v>0.2</v>
      </c>
      <c r="BS70" s="125">
        <v>27.3</v>
      </c>
      <c r="BT70" s="125">
        <v>9.1</v>
      </c>
      <c r="BU70" s="126">
        <v>3.5</v>
      </c>
      <c r="BV70" s="125">
        <v>33.5</v>
      </c>
      <c r="BW70" s="125">
        <v>21.2</v>
      </c>
      <c r="BX70" s="125">
        <v>3.7</v>
      </c>
      <c r="BY70" s="125"/>
      <c r="BZ70" s="125"/>
      <c r="CA70" s="125"/>
      <c r="CB70" s="125">
        <v>24.9</v>
      </c>
      <c r="CC70" s="125">
        <v>61864</v>
      </c>
      <c r="CD70" s="125"/>
      <c r="CE70" s="125">
        <v>22.3</v>
      </c>
      <c r="CF70" s="125">
        <v>43561</v>
      </c>
      <c r="CG70" s="125"/>
      <c r="CH70" s="125">
        <v>24.2</v>
      </c>
      <c r="CI70" s="125">
        <v>18303</v>
      </c>
      <c r="CJ70" s="125"/>
      <c r="CK70" s="125">
        <v>17.8</v>
      </c>
      <c r="CL70" s="119" t="s">
        <v>206</v>
      </c>
      <c r="CM70" s="119" t="s">
        <v>206</v>
      </c>
      <c r="CN70" s="119" t="s">
        <v>206</v>
      </c>
      <c r="CO70" s="119" t="s">
        <v>206</v>
      </c>
      <c r="CP70" s="119" t="s">
        <v>206</v>
      </c>
      <c r="CQ70" s="119" t="s">
        <v>206</v>
      </c>
      <c r="CR70" s="119" t="s">
        <v>206</v>
      </c>
      <c r="CS70" s="119" t="s">
        <v>206</v>
      </c>
      <c r="CT70" s="119" t="s">
        <v>206</v>
      </c>
      <c r="CU70" s="125"/>
      <c r="CV70" s="125"/>
      <c r="CW70" s="125"/>
      <c r="CX70" s="125"/>
      <c r="CY70" s="125"/>
      <c r="CZ70" s="125"/>
      <c r="DA70" s="125"/>
      <c r="DB70" s="125"/>
      <c r="DC70" s="125"/>
      <c r="DD70" s="125"/>
      <c r="DE70" s="125"/>
      <c r="DF70" s="125"/>
      <c r="DG70" s="125"/>
      <c r="DH70" s="125"/>
      <c r="DI70" s="125"/>
      <c r="DJ70" s="125"/>
      <c r="DK70" s="125"/>
      <c r="DL70" s="125"/>
      <c r="DM70" s="125"/>
      <c r="DN70" s="125"/>
      <c r="DO70" s="125"/>
    </row>
    <row r="71" spans="2:119" ht="12.75">
      <c r="B71" s="119" t="s">
        <v>5</v>
      </c>
      <c r="C71" s="119">
        <v>567148</v>
      </c>
      <c r="D71" s="125">
        <v>0.6</v>
      </c>
      <c r="E71" s="125">
        <v>0.1</v>
      </c>
      <c r="F71" s="125">
        <v>3.7</v>
      </c>
      <c r="G71" s="125">
        <v>0.8</v>
      </c>
      <c r="H71" s="125">
        <v>0.6</v>
      </c>
      <c r="I71" s="125">
        <v>14.2</v>
      </c>
      <c r="J71" s="125">
        <v>51.1</v>
      </c>
      <c r="K71" s="125">
        <v>28.8</v>
      </c>
      <c r="L71" s="125"/>
      <c r="M71" s="125"/>
      <c r="N71" s="125"/>
      <c r="O71" s="125">
        <v>79.9</v>
      </c>
      <c r="P71" s="125">
        <v>290320</v>
      </c>
      <c r="Q71" s="125">
        <v>0.7</v>
      </c>
      <c r="R71" s="125">
        <v>0.1</v>
      </c>
      <c r="S71" s="125">
        <v>4.9</v>
      </c>
      <c r="T71" s="125">
        <v>1.2</v>
      </c>
      <c r="U71" s="125">
        <v>0.7</v>
      </c>
      <c r="V71" s="125">
        <v>17.3</v>
      </c>
      <c r="W71" s="125">
        <v>52.4</v>
      </c>
      <c r="X71" s="125">
        <v>22.7</v>
      </c>
      <c r="Y71" s="125"/>
      <c r="Z71" s="125"/>
      <c r="AA71" s="125"/>
      <c r="AB71" s="125">
        <v>75.1</v>
      </c>
      <c r="AC71" s="125">
        <v>276828</v>
      </c>
      <c r="AD71" s="125">
        <v>0.5</v>
      </c>
      <c r="AE71" s="125">
        <v>0.1</v>
      </c>
      <c r="AF71" s="125">
        <v>2.5</v>
      </c>
      <c r="AG71" s="125">
        <v>0.5</v>
      </c>
      <c r="AH71" s="125">
        <v>0.4</v>
      </c>
      <c r="AI71" s="125">
        <v>11</v>
      </c>
      <c r="AJ71" s="125">
        <v>49.8</v>
      </c>
      <c r="AK71" s="125">
        <v>35.2</v>
      </c>
      <c r="AL71" s="125"/>
      <c r="AM71" s="125">
        <v>0</v>
      </c>
      <c r="AN71" s="125"/>
      <c r="AO71" s="125">
        <v>84.9</v>
      </c>
      <c r="AP71" s="125">
        <v>567154</v>
      </c>
      <c r="AQ71" s="125">
        <v>0.6</v>
      </c>
      <c r="AR71" s="125">
        <v>0.1</v>
      </c>
      <c r="AS71" s="125">
        <v>3.1</v>
      </c>
      <c r="AT71" s="125">
        <v>1.3</v>
      </c>
      <c r="AU71" s="125">
        <v>0.7</v>
      </c>
      <c r="AV71" s="125">
        <v>15.5</v>
      </c>
      <c r="AW71" s="125">
        <v>44.4</v>
      </c>
      <c r="AX71" s="125">
        <v>34.2</v>
      </c>
      <c r="AY71" s="125"/>
      <c r="AZ71" s="125"/>
      <c r="BA71" s="125"/>
      <c r="BB71" s="125">
        <v>78.7</v>
      </c>
      <c r="BC71" s="125">
        <v>290328</v>
      </c>
      <c r="BD71" s="125">
        <v>0.7</v>
      </c>
      <c r="BE71" s="125">
        <v>0.1</v>
      </c>
      <c r="BF71" s="125">
        <v>3.7</v>
      </c>
      <c r="BG71" s="125">
        <v>1.2</v>
      </c>
      <c r="BH71" s="125">
        <v>0.7</v>
      </c>
      <c r="BI71" s="125">
        <v>14.4</v>
      </c>
      <c r="BJ71" s="125">
        <v>42.2</v>
      </c>
      <c r="BK71" s="125">
        <v>37</v>
      </c>
      <c r="BL71" s="125"/>
      <c r="BM71" s="125"/>
      <c r="BN71" s="125"/>
      <c r="BO71" s="125">
        <v>79.2</v>
      </c>
      <c r="BP71" s="125">
        <v>276826</v>
      </c>
      <c r="BQ71" s="125">
        <v>0.6</v>
      </c>
      <c r="BR71" s="125">
        <v>0.1</v>
      </c>
      <c r="BS71" s="125">
        <v>2.5</v>
      </c>
      <c r="BT71" s="125">
        <v>1.4</v>
      </c>
      <c r="BU71" s="126">
        <v>0.7</v>
      </c>
      <c r="BV71" s="125">
        <v>16.6</v>
      </c>
      <c r="BW71" s="125">
        <v>46.8</v>
      </c>
      <c r="BX71" s="125">
        <v>31.3</v>
      </c>
      <c r="BY71" s="125"/>
      <c r="BZ71" s="125"/>
      <c r="CA71" s="125"/>
      <c r="CB71" s="125">
        <v>78.1</v>
      </c>
      <c r="CC71" s="125">
        <v>567060</v>
      </c>
      <c r="CD71" s="125"/>
      <c r="CE71" s="125">
        <v>72</v>
      </c>
      <c r="CF71" s="125">
        <v>290279</v>
      </c>
      <c r="CG71" s="125"/>
      <c r="CH71" s="125">
        <v>69.6</v>
      </c>
      <c r="CI71" s="125">
        <v>276781</v>
      </c>
      <c r="CJ71" s="125"/>
      <c r="CK71" s="125">
        <v>74.5</v>
      </c>
      <c r="CL71" s="119" t="s">
        <v>206</v>
      </c>
      <c r="CM71" s="119" t="s">
        <v>206</v>
      </c>
      <c r="CN71" s="119" t="s">
        <v>206</v>
      </c>
      <c r="CO71" s="119" t="s">
        <v>206</v>
      </c>
      <c r="CP71" s="119" t="s">
        <v>206</v>
      </c>
      <c r="CQ71" s="119" t="s">
        <v>206</v>
      </c>
      <c r="CR71" s="119" t="s">
        <v>206</v>
      </c>
      <c r="CS71" s="119" t="s">
        <v>206</v>
      </c>
      <c r="CT71" s="119" t="s">
        <v>206</v>
      </c>
      <c r="CU71" s="125"/>
      <c r="CV71" s="125"/>
      <c r="CW71" s="125"/>
      <c r="CX71" s="125"/>
      <c r="CY71" s="125"/>
      <c r="CZ71" s="125"/>
      <c r="DA71" s="125"/>
      <c r="DB71" s="125"/>
      <c r="DC71" s="125"/>
      <c r="DD71" s="125"/>
      <c r="DE71" s="125"/>
      <c r="DF71" s="125"/>
      <c r="DG71" s="125"/>
      <c r="DH71" s="125"/>
      <c r="DI71" s="125"/>
      <c r="DJ71" s="125"/>
      <c r="DK71" s="125"/>
      <c r="DL71" s="125"/>
      <c r="DM71" s="125"/>
      <c r="DN71" s="125"/>
      <c r="DO71" s="125"/>
    </row>
    <row r="72" spans="3:119" ht="12.75">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c r="BZ72" s="128"/>
      <c r="CA72" s="128"/>
      <c r="CB72" s="128"/>
      <c r="CC72" s="128"/>
      <c r="CD72" s="128"/>
      <c r="CE72" s="128"/>
      <c r="CF72" s="128"/>
      <c r="CG72" s="128"/>
      <c r="CH72" s="128"/>
      <c r="CI72" s="128"/>
      <c r="CJ72" s="128"/>
      <c r="CK72" s="128"/>
      <c r="CM72" s="128"/>
      <c r="CN72" s="128"/>
      <c r="CO72" s="128"/>
      <c r="CP72" s="128"/>
      <c r="CQ72" s="128"/>
      <c r="CR72" s="128"/>
      <c r="CS72" s="128"/>
      <c r="CT72" s="128"/>
      <c r="CU72" s="128"/>
      <c r="CV72" s="128"/>
      <c r="CW72" s="128"/>
      <c r="CX72" s="128"/>
      <c r="CY72" s="128"/>
      <c r="CZ72" s="128"/>
      <c r="DA72" s="128"/>
      <c r="DB72" s="128"/>
      <c r="DC72" s="128"/>
      <c r="DD72" s="128"/>
      <c r="DE72" s="128"/>
      <c r="DF72" s="128"/>
      <c r="DG72" s="128"/>
      <c r="DH72" s="128"/>
      <c r="DI72" s="128"/>
      <c r="DJ72" s="128"/>
      <c r="DK72" s="128"/>
      <c r="DL72" s="128"/>
      <c r="DM72" s="128"/>
      <c r="DN72" s="128"/>
      <c r="DO72" s="128"/>
    </row>
    <row r="73" ht="12.75">
      <c r="BU73" s="119"/>
    </row>
    <row r="74" ht="12.75">
      <c r="BU74" s="119"/>
    </row>
    <row r="75" spans="1:116" s="55" customFormat="1" ht="12.75">
      <c r="A75" s="1" t="s">
        <v>120</v>
      </c>
      <c r="B75" s="4"/>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row>
    <row r="76" spans="1:116" s="55" customFormat="1" ht="12.75">
      <c r="A76" s="1"/>
      <c r="B76" s="2" t="s">
        <v>120</v>
      </c>
      <c r="C76" s="119" t="s">
        <v>206</v>
      </c>
      <c r="D76" s="119" t="s">
        <v>206</v>
      </c>
      <c r="E76" s="119" t="s">
        <v>206</v>
      </c>
      <c r="F76" s="119" t="s">
        <v>206</v>
      </c>
      <c r="G76" s="119" t="s">
        <v>206</v>
      </c>
      <c r="H76" s="119" t="s">
        <v>206</v>
      </c>
      <c r="I76" s="119" t="s">
        <v>206</v>
      </c>
      <c r="J76" s="119" t="s">
        <v>206</v>
      </c>
      <c r="K76" s="119" t="s">
        <v>206</v>
      </c>
      <c r="L76" s="119" t="s">
        <v>206</v>
      </c>
      <c r="M76" s="119" t="s">
        <v>206</v>
      </c>
      <c r="N76" s="119" t="s">
        <v>206</v>
      </c>
      <c r="O76" s="119" t="s">
        <v>206</v>
      </c>
      <c r="P76" s="119" t="s">
        <v>206</v>
      </c>
      <c r="Q76" s="119" t="s">
        <v>206</v>
      </c>
      <c r="R76" s="119" t="s">
        <v>206</v>
      </c>
      <c r="S76" s="119" t="s">
        <v>206</v>
      </c>
      <c r="T76" s="119" t="s">
        <v>206</v>
      </c>
      <c r="U76" s="119" t="s">
        <v>206</v>
      </c>
      <c r="V76" s="119" t="s">
        <v>206</v>
      </c>
      <c r="W76" s="119" t="s">
        <v>206</v>
      </c>
      <c r="X76" s="119" t="s">
        <v>206</v>
      </c>
      <c r="Y76" s="119" t="s">
        <v>206</v>
      </c>
      <c r="Z76" s="119" t="s">
        <v>206</v>
      </c>
      <c r="AA76" s="119" t="s">
        <v>206</v>
      </c>
      <c r="AB76" s="119" t="s">
        <v>206</v>
      </c>
      <c r="AC76" s="119" t="s">
        <v>206</v>
      </c>
      <c r="AD76" s="119" t="s">
        <v>206</v>
      </c>
      <c r="AE76" s="119" t="s">
        <v>206</v>
      </c>
      <c r="AF76" s="119" t="s">
        <v>206</v>
      </c>
      <c r="AG76" s="119" t="s">
        <v>206</v>
      </c>
      <c r="AH76" s="119" t="s">
        <v>206</v>
      </c>
      <c r="AI76" s="119" t="s">
        <v>206</v>
      </c>
      <c r="AJ76" s="119" t="s">
        <v>206</v>
      </c>
      <c r="AK76" s="119" t="s">
        <v>206</v>
      </c>
      <c r="AL76" s="119" t="s">
        <v>206</v>
      </c>
      <c r="AM76" s="119" t="s">
        <v>206</v>
      </c>
      <c r="AN76" s="119" t="s">
        <v>206</v>
      </c>
      <c r="AO76" s="119" t="s">
        <v>206</v>
      </c>
      <c r="AP76" s="119" t="s">
        <v>206</v>
      </c>
      <c r="AQ76" s="119" t="s">
        <v>206</v>
      </c>
      <c r="AR76" s="119" t="s">
        <v>206</v>
      </c>
      <c r="AS76" s="119" t="s">
        <v>206</v>
      </c>
      <c r="AT76" s="119" t="s">
        <v>206</v>
      </c>
      <c r="AU76" s="119" t="s">
        <v>206</v>
      </c>
      <c r="AV76" s="119" t="s">
        <v>206</v>
      </c>
      <c r="AW76" s="119" t="s">
        <v>206</v>
      </c>
      <c r="AX76" s="119" t="s">
        <v>206</v>
      </c>
      <c r="AY76" s="119" t="s">
        <v>206</v>
      </c>
      <c r="AZ76" s="119" t="s">
        <v>206</v>
      </c>
      <c r="BA76" s="119" t="s">
        <v>206</v>
      </c>
      <c r="BB76" s="119" t="s">
        <v>206</v>
      </c>
      <c r="BC76" s="119" t="s">
        <v>206</v>
      </c>
      <c r="BD76" s="119" t="s">
        <v>206</v>
      </c>
      <c r="BE76" s="119" t="s">
        <v>206</v>
      </c>
      <c r="BF76" s="119" t="s">
        <v>206</v>
      </c>
      <c r="BG76" s="119" t="s">
        <v>206</v>
      </c>
      <c r="BH76" s="119" t="s">
        <v>206</v>
      </c>
      <c r="BI76" s="119" t="s">
        <v>206</v>
      </c>
      <c r="BJ76" s="119" t="s">
        <v>206</v>
      </c>
      <c r="BK76" s="119" t="s">
        <v>206</v>
      </c>
      <c r="BL76" s="119" t="s">
        <v>206</v>
      </c>
      <c r="BM76" s="119" t="s">
        <v>206</v>
      </c>
      <c r="BN76" s="119" t="s">
        <v>206</v>
      </c>
      <c r="BO76" s="119" t="s">
        <v>206</v>
      </c>
      <c r="BP76" s="119" t="s">
        <v>206</v>
      </c>
      <c r="BQ76" s="119" t="s">
        <v>206</v>
      </c>
      <c r="BR76" s="119" t="s">
        <v>206</v>
      </c>
      <c r="BS76" s="119" t="s">
        <v>206</v>
      </c>
      <c r="BT76" s="119" t="s">
        <v>206</v>
      </c>
      <c r="BU76" s="119" t="s">
        <v>206</v>
      </c>
      <c r="BV76" s="119" t="s">
        <v>206</v>
      </c>
      <c r="BW76" s="119" t="s">
        <v>206</v>
      </c>
      <c r="BX76" s="119" t="s">
        <v>206</v>
      </c>
      <c r="BY76" s="119" t="s">
        <v>206</v>
      </c>
      <c r="BZ76" s="119" t="s">
        <v>206</v>
      </c>
      <c r="CA76" s="119" t="s">
        <v>206</v>
      </c>
      <c r="CB76" s="119" t="s">
        <v>206</v>
      </c>
      <c r="CC76" s="119" t="s">
        <v>206</v>
      </c>
      <c r="CD76" s="119" t="s">
        <v>206</v>
      </c>
      <c r="CE76" s="119" t="s">
        <v>206</v>
      </c>
      <c r="CF76" s="119" t="s">
        <v>206</v>
      </c>
      <c r="CG76" s="119" t="s">
        <v>206</v>
      </c>
      <c r="CH76" s="119" t="s">
        <v>206</v>
      </c>
      <c r="CI76" s="119" t="s">
        <v>206</v>
      </c>
      <c r="CJ76" s="119" t="s">
        <v>206</v>
      </c>
      <c r="CK76" s="119" t="s">
        <v>206</v>
      </c>
      <c r="CL76" s="119" t="s">
        <v>206</v>
      </c>
      <c r="CM76" s="119" t="s">
        <v>206</v>
      </c>
      <c r="CN76" s="119" t="s">
        <v>206</v>
      </c>
      <c r="CO76" s="119" t="s">
        <v>206</v>
      </c>
      <c r="CP76" s="119" t="s">
        <v>206</v>
      </c>
      <c r="CQ76" s="119" t="s">
        <v>206</v>
      </c>
      <c r="CR76" s="119" t="s">
        <v>206</v>
      </c>
      <c r="CS76" s="119" t="s">
        <v>206</v>
      </c>
      <c r="CT76" s="119" t="s">
        <v>206</v>
      </c>
      <c r="CU76" s="119"/>
      <c r="CV76" s="119"/>
      <c r="CW76" s="119"/>
      <c r="CX76" s="119"/>
      <c r="CY76" s="119"/>
      <c r="CZ76" s="119"/>
      <c r="DA76" s="119"/>
      <c r="DB76" s="119"/>
      <c r="DC76" s="119"/>
      <c r="DD76" s="119"/>
      <c r="DE76" s="119"/>
      <c r="DF76" s="119"/>
      <c r="DG76" s="119"/>
      <c r="DH76" s="119"/>
      <c r="DI76" s="119"/>
      <c r="DJ76" s="119"/>
      <c r="DK76" s="119"/>
      <c r="DL76" s="119"/>
    </row>
    <row r="77" spans="1:116" s="55" customFormat="1" ht="12.75">
      <c r="A77" s="1"/>
      <c r="B77" s="2" t="s">
        <v>77</v>
      </c>
      <c r="C77" s="119" t="s">
        <v>206</v>
      </c>
      <c r="D77" s="119" t="s">
        <v>206</v>
      </c>
      <c r="E77" s="119" t="s">
        <v>206</v>
      </c>
      <c r="F77" s="119" t="s">
        <v>206</v>
      </c>
      <c r="G77" s="119" t="s">
        <v>206</v>
      </c>
      <c r="H77" s="119" t="s">
        <v>206</v>
      </c>
      <c r="I77" s="119" t="s">
        <v>206</v>
      </c>
      <c r="J77" s="119" t="s">
        <v>206</v>
      </c>
      <c r="K77" s="119" t="s">
        <v>206</v>
      </c>
      <c r="L77" s="119" t="s">
        <v>206</v>
      </c>
      <c r="M77" s="119" t="s">
        <v>206</v>
      </c>
      <c r="N77" s="119" t="s">
        <v>206</v>
      </c>
      <c r="O77" s="119" t="s">
        <v>206</v>
      </c>
      <c r="P77" s="119" t="s">
        <v>206</v>
      </c>
      <c r="Q77" s="119" t="s">
        <v>206</v>
      </c>
      <c r="R77" s="119" t="s">
        <v>206</v>
      </c>
      <c r="S77" s="119" t="s">
        <v>206</v>
      </c>
      <c r="T77" s="119" t="s">
        <v>206</v>
      </c>
      <c r="U77" s="119" t="s">
        <v>206</v>
      </c>
      <c r="V77" s="119" t="s">
        <v>206</v>
      </c>
      <c r="W77" s="119" t="s">
        <v>206</v>
      </c>
      <c r="X77" s="119" t="s">
        <v>206</v>
      </c>
      <c r="Y77" s="119" t="s">
        <v>206</v>
      </c>
      <c r="Z77" s="119" t="s">
        <v>206</v>
      </c>
      <c r="AA77" s="119" t="s">
        <v>206</v>
      </c>
      <c r="AB77" s="119" t="s">
        <v>206</v>
      </c>
      <c r="AC77" s="119" t="s">
        <v>206</v>
      </c>
      <c r="AD77" s="119" t="s">
        <v>206</v>
      </c>
      <c r="AE77" s="119" t="s">
        <v>206</v>
      </c>
      <c r="AF77" s="119" t="s">
        <v>206</v>
      </c>
      <c r="AG77" s="119" t="s">
        <v>206</v>
      </c>
      <c r="AH77" s="119" t="s">
        <v>206</v>
      </c>
      <c r="AI77" s="119" t="s">
        <v>206</v>
      </c>
      <c r="AJ77" s="119" t="s">
        <v>206</v>
      </c>
      <c r="AK77" s="119" t="s">
        <v>206</v>
      </c>
      <c r="AL77" s="119" t="s">
        <v>206</v>
      </c>
      <c r="AM77" s="119" t="s">
        <v>206</v>
      </c>
      <c r="AN77" s="119" t="s">
        <v>206</v>
      </c>
      <c r="AO77" s="119" t="s">
        <v>206</v>
      </c>
      <c r="AP77" s="119" t="s">
        <v>206</v>
      </c>
      <c r="AQ77" s="119" t="s">
        <v>206</v>
      </c>
      <c r="AR77" s="119" t="s">
        <v>206</v>
      </c>
      <c r="AS77" s="119" t="s">
        <v>206</v>
      </c>
      <c r="AT77" s="119" t="s">
        <v>206</v>
      </c>
      <c r="AU77" s="119" t="s">
        <v>206</v>
      </c>
      <c r="AV77" s="119" t="s">
        <v>206</v>
      </c>
      <c r="AW77" s="119" t="s">
        <v>206</v>
      </c>
      <c r="AX77" s="119" t="s">
        <v>206</v>
      </c>
      <c r="AY77" s="119" t="s">
        <v>206</v>
      </c>
      <c r="AZ77" s="119" t="s">
        <v>206</v>
      </c>
      <c r="BA77" s="119" t="s">
        <v>206</v>
      </c>
      <c r="BB77" s="119" t="s">
        <v>206</v>
      </c>
      <c r="BC77" s="119" t="s">
        <v>206</v>
      </c>
      <c r="BD77" s="119" t="s">
        <v>206</v>
      </c>
      <c r="BE77" s="119" t="s">
        <v>206</v>
      </c>
      <c r="BF77" s="119" t="s">
        <v>206</v>
      </c>
      <c r="BG77" s="119" t="s">
        <v>206</v>
      </c>
      <c r="BH77" s="119" t="s">
        <v>206</v>
      </c>
      <c r="BI77" s="119" t="s">
        <v>206</v>
      </c>
      <c r="BJ77" s="119" t="s">
        <v>206</v>
      </c>
      <c r="BK77" s="119" t="s">
        <v>206</v>
      </c>
      <c r="BL77" s="119" t="s">
        <v>206</v>
      </c>
      <c r="BM77" s="119" t="s">
        <v>206</v>
      </c>
      <c r="BN77" s="119" t="s">
        <v>206</v>
      </c>
      <c r="BO77" s="119" t="s">
        <v>206</v>
      </c>
      <c r="BP77" s="119" t="s">
        <v>206</v>
      </c>
      <c r="BQ77" s="119" t="s">
        <v>206</v>
      </c>
      <c r="BR77" s="119" t="s">
        <v>206</v>
      </c>
      <c r="BS77" s="119" t="s">
        <v>206</v>
      </c>
      <c r="BT77" s="119" t="s">
        <v>206</v>
      </c>
      <c r="BU77" s="119" t="s">
        <v>206</v>
      </c>
      <c r="BV77" s="119" t="s">
        <v>206</v>
      </c>
      <c r="BW77" s="119" t="s">
        <v>206</v>
      </c>
      <c r="BX77" s="119" t="s">
        <v>206</v>
      </c>
      <c r="BY77" s="119" t="s">
        <v>206</v>
      </c>
      <c r="BZ77" s="119" t="s">
        <v>206</v>
      </c>
      <c r="CA77" s="119" t="s">
        <v>206</v>
      </c>
      <c r="CB77" s="119" t="s">
        <v>206</v>
      </c>
      <c r="CC77" s="119" t="s">
        <v>206</v>
      </c>
      <c r="CD77" s="119" t="s">
        <v>206</v>
      </c>
      <c r="CE77" s="119" t="s">
        <v>206</v>
      </c>
      <c r="CF77" s="119" t="s">
        <v>206</v>
      </c>
      <c r="CG77" s="119" t="s">
        <v>206</v>
      </c>
      <c r="CH77" s="119" t="s">
        <v>206</v>
      </c>
      <c r="CI77" s="119" t="s">
        <v>206</v>
      </c>
      <c r="CJ77" s="119" t="s">
        <v>206</v>
      </c>
      <c r="CK77" s="119" t="s">
        <v>206</v>
      </c>
      <c r="CL77" s="119" t="s">
        <v>206</v>
      </c>
      <c r="CM77" s="119" t="s">
        <v>206</v>
      </c>
      <c r="CN77" s="119" t="s">
        <v>206</v>
      </c>
      <c r="CO77" s="119" t="s">
        <v>206</v>
      </c>
      <c r="CP77" s="119" t="s">
        <v>206</v>
      </c>
      <c r="CQ77" s="119" t="s">
        <v>206</v>
      </c>
      <c r="CR77" s="119" t="s">
        <v>206</v>
      </c>
      <c r="CS77" s="119" t="s">
        <v>206</v>
      </c>
      <c r="CT77" s="119" t="s">
        <v>206</v>
      </c>
      <c r="CU77" s="119"/>
      <c r="CV77" s="119"/>
      <c r="CW77" s="119"/>
      <c r="CX77" s="119"/>
      <c r="CY77" s="119"/>
      <c r="CZ77" s="119"/>
      <c r="DA77" s="119"/>
      <c r="DB77" s="119"/>
      <c r="DC77" s="119"/>
      <c r="DD77" s="119"/>
      <c r="DE77" s="119"/>
      <c r="DF77" s="119"/>
      <c r="DG77" s="119"/>
      <c r="DH77" s="119"/>
      <c r="DI77" s="119"/>
      <c r="DJ77" s="119"/>
      <c r="DK77" s="119"/>
      <c r="DL77" s="119"/>
    </row>
    <row r="78" spans="2:98" ht="12.75">
      <c r="B78" s="119" t="s">
        <v>5</v>
      </c>
      <c r="C78" s="119" t="s">
        <v>206</v>
      </c>
      <c r="D78" s="119" t="s">
        <v>206</v>
      </c>
      <c r="E78" s="119" t="s">
        <v>206</v>
      </c>
      <c r="F78" s="119" t="s">
        <v>206</v>
      </c>
      <c r="G78" s="119" t="s">
        <v>206</v>
      </c>
      <c r="H78" s="119" t="s">
        <v>206</v>
      </c>
      <c r="I78" s="119" t="s">
        <v>206</v>
      </c>
      <c r="J78" s="119" t="s">
        <v>206</v>
      </c>
      <c r="K78" s="119" t="s">
        <v>206</v>
      </c>
      <c r="L78" s="119" t="s">
        <v>206</v>
      </c>
      <c r="M78" s="119" t="s">
        <v>206</v>
      </c>
      <c r="N78" s="119" t="s">
        <v>206</v>
      </c>
      <c r="O78" s="119" t="s">
        <v>206</v>
      </c>
      <c r="P78" s="119" t="s">
        <v>206</v>
      </c>
      <c r="Q78" s="119" t="s">
        <v>206</v>
      </c>
      <c r="R78" s="119" t="s">
        <v>206</v>
      </c>
      <c r="S78" s="119" t="s">
        <v>206</v>
      </c>
      <c r="T78" s="119" t="s">
        <v>206</v>
      </c>
      <c r="U78" s="119" t="s">
        <v>206</v>
      </c>
      <c r="V78" s="119" t="s">
        <v>206</v>
      </c>
      <c r="W78" s="119" t="s">
        <v>206</v>
      </c>
      <c r="X78" s="119" t="s">
        <v>206</v>
      </c>
      <c r="Y78" s="119" t="s">
        <v>206</v>
      </c>
      <c r="Z78" s="119" t="s">
        <v>206</v>
      </c>
      <c r="AA78" s="119" t="s">
        <v>206</v>
      </c>
      <c r="AB78" s="119" t="s">
        <v>206</v>
      </c>
      <c r="AC78" s="119" t="s">
        <v>206</v>
      </c>
      <c r="AD78" s="119" t="s">
        <v>206</v>
      </c>
      <c r="AE78" s="119" t="s">
        <v>206</v>
      </c>
      <c r="AF78" s="119" t="s">
        <v>206</v>
      </c>
      <c r="AG78" s="119" t="s">
        <v>206</v>
      </c>
      <c r="AH78" s="119" t="s">
        <v>206</v>
      </c>
      <c r="AI78" s="119" t="s">
        <v>206</v>
      </c>
      <c r="AJ78" s="119" t="s">
        <v>206</v>
      </c>
      <c r="AK78" s="119" t="s">
        <v>206</v>
      </c>
      <c r="AL78" s="119" t="s">
        <v>206</v>
      </c>
      <c r="AM78" s="119" t="s">
        <v>206</v>
      </c>
      <c r="AN78" s="119" t="s">
        <v>206</v>
      </c>
      <c r="AO78" s="119" t="s">
        <v>206</v>
      </c>
      <c r="AP78" s="119" t="s">
        <v>206</v>
      </c>
      <c r="AQ78" s="119" t="s">
        <v>206</v>
      </c>
      <c r="AR78" s="119" t="s">
        <v>206</v>
      </c>
      <c r="AS78" s="119" t="s">
        <v>206</v>
      </c>
      <c r="AT78" s="119" t="s">
        <v>206</v>
      </c>
      <c r="AU78" s="119" t="s">
        <v>206</v>
      </c>
      <c r="AV78" s="119" t="s">
        <v>206</v>
      </c>
      <c r="AW78" s="119" t="s">
        <v>206</v>
      </c>
      <c r="AX78" s="119" t="s">
        <v>206</v>
      </c>
      <c r="AY78" s="119" t="s">
        <v>206</v>
      </c>
      <c r="AZ78" s="119" t="s">
        <v>206</v>
      </c>
      <c r="BA78" s="119" t="s">
        <v>206</v>
      </c>
      <c r="BB78" s="119" t="s">
        <v>206</v>
      </c>
      <c r="BC78" s="119" t="s">
        <v>206</v>
      </c>
      <c r="BD78" s="119" t="s">
        <v>206</v>
      </c>
      <c r="BE78" s="119" t="s">
        <v>206</v>
      </c>
      <c r="BF78" s="119" t="s">
        <v>206</v>
      </c>
      <c r="BG78" s="119" t="s">
        <v>206</v>
      </c>
      <c r="BH78" s="119" t="s">
        <v>206</v>
      </c>
      <c r="BI78" s="119" t="s">
        <v>206</v>
      </c>
      <c r="BJ78" s="119" t="s">
        <v>206</v>
      </c>
      <c r="BK78" s="119" t="s">
        <v>206</v>
      </c>
      <c r="BL78" s="119" t="s">
        <v>206</v>
      </c>
      <c r="BM78" s="119" t="s">
        <v>206</v>
      </c>
      <c r="BN78" s="119" t="s">
        <v>206</v>
      </c>
      <c r="BO78" s="119" t="s">
        <v>206</v>
      </c>
      <c r="BP78" s="119" t="s">
        <v>206</v>
      </c>
      <c r="BQ78" s="119" t="s">
        <v>206</v>
      </c>
      <c r="BR78" s="119" t="s">
        <v>206</v>
      </c>
      <c r="BS78" s="119" t="s">
        <v>206</v>
      </c>
      <c r="BT78" s="119" t="s">
        <v>206</v>
      </c>
      <c r="BU78" s="119" t="s">
        <v>206</v>
      </c>
      <c r="BV78" s="119" t="s">
        <v>206</v>
      </c>
      <c r="BW78" s="119" t="s">
        <v>206</v>
      </c>
      <c r="BX78" s="119" t="s">
        <v>206</v>
      </c>
      <c r="BY78" s="119" t="s">
        <v>206</v>
      </c>
      <c r="BZ78" s="119" t="s">
        <v>206</v>
      </c>
      <c r="CA78" s="119" t="s">
        <v>206</v>
      </c>
      <c r="CB78" s="119" t="s">
        <v>206</v>
      </c>
      <c r="CC78" s="119" t="s">
        <v>206</v>
      </c>
      <c r="CD78" s="119" t="s">
        <v>206</v>
      </c>
      <c r="CE78" s="119" t="s">
        <v>206</v>
      </c>
      <c r="CF78" s="119" t="s">
        <v>206</v>
      </c>
      <c r="CG78" s="119" t="s">
        <v>206</v>
      </c>
      <c r="CH78" s="119" t="s">
        <v>206</v>
      </c>
      <c r="CI78" s="119" t="s">
        <v>206</v>
      </c>
      <c r="CJ78" s="119" t="s">
        <v>206</v>
      </c>
      <c r="CK78" s="119" t="s">
        <v>206</v>
      </c>
      <c r="CL78" s="119" t="s">
        <v>206</v>
      </c>
      <c r="CM78" s="119" t="s">
        <v>206</v>
      </c>
      <c r="CN78" s="119" t="s">
        <v>206</v>
      </c>
      <c r="CO78" s="119" t="s">
        <v>206</v>
      </c>
      <c r="CP78" s="119" t="s">
        <v>206</v>
      </c>
      <c r="CQ78" s="119" t="s">
        <v>206</v>
      </c>
      <c r="CR78" s="119" t="s">
        <v>206</v>
      </c>
      <c r="CS78" s="119" t="s">
        <v>206</v>
      </c>
      <c r="CT78" s="119" t="s">
        <v>206</v>
      </c>
    </row>
    <row r="79" ht="12.75">
      <c r="BU79" s="119"/>
    </row>
    <row r="81" ht="12.75">
      <c r="BU81" s="119"/>
    </row>
    <row r="82" ht="12.75">
      <c r="BU82" s="119"/>
    </row>
    <row r="83" ht="12.75">
      <c r="BU83" s="119"/>
    </row>
    <row r="84" ht="12.75">
      <c r="BU84" s="119"/>
    </row>
    <row r="85" ht="12.75">
      <c r="BU85" s="119"/>
    </row>
    <row r="86" ht="12.75">
      <c r="BU86" s="119"/>
    </row>
    <row r="87" ht="12.75">
      <c r="BU87" s="119"/>
    </row>
  </sheetData>
  <sheetProtection/>
  <conditionalFormatting sqref="A75:B77 DM75:IV77">
    <cfRule type="cellIs" priority="1" dxfId="19" operator="equal" stopIfTrue="1">
      <formula>"x"</formula>
    </cfRule>
  </conditionalFormatting>
  <conditionalFormatting sqref="C75:CB75 C76:DL77">
    <cfRule type="cellIs" priority="2" dxfId="2" operator="equal" stopIfTrue="1">
      <formula>TRUE</formula>
    </cfRule>
    <cfRule type="cellIs" priority="3" dxfId="1" operator="equal" stopIfTrue="1">
      <formula>FALSE</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L84"/>
  <sheetViews>
    <sheetView zoomScale="85" zoomScaleNormal="85" zoomScalePageLayoutView="0" workbookViewId="0" topLeftCell="A1">
      <pane xSplit="2" ySplit="11" topLeftCell="CD57" activePane="bottomRight" state="frozen"/>
      <selection pane="topLeft" activeCell="B101" sqref="B101:CT101"/>
      <selection pane="topRight" activeCell="B101" sqref="B101:CT101"/>
      <selection pane="bottomLeft" activeCell="B101" sqref="B101:CT101"/>
      <selection pane="bottomRight" activeCell="B101" sqref="B101:CT101"/>
    </sheetView>
  </sheetViews>
  <sheetFormatPr defaultColWidth="9.140625" defaultRowHeight="12.75"/>
  <cols>
    <col min="1" max="1" width="9.140625" style="119" customWidth="1"/>
    <col min="2" max="2" width="23.28125" style="119" customWidth="1"/>
    <col min="3" max="16384" width="9.140625" style="119" customWidth="1"/>
  </cols>
  <sheetData>
    <row r="1" spans="2:98" ht="12.75">
      <c r="B1" s="129">
        <v>1</v>
      </c>
      <c r="C1" s="129">
        <v>2</v>
      </c>
      <c r="D1" s="129">
        <v>3</v>
      </c>
      <c r="E1" s="129">
        <v>4</v>
      </c>
      <c r="F1" s="129">
        <v>5</v>
      </c>
      <c r="G1" s="129">
        <v>6</v>
      </c>
      <c r="H1" s="129">
        <v>7</v>
      </c>
      <c r="I1" s="129">
        <v>8</v>
      </c>
      <c r="J1" s="129">
        <v>9</v>
      </c>
      <c r="K1" s="129">
        <v>10</v>
      </c>
      <c r="L1" s="129">
        <v>11</v>
      </c>
      <c r="M1" s="129">
        <v>12</v>
      </c>
      <c r="N1" s="129">
        <v>13</v>
      </c>
      <c r="O1" s="129">
        <v>14</v>
      </c>
      <c r="P1" s="129">
        <v>15</v>
      </c>
      <c r="Q1" s="129">
        <v>16</v>
      </c>
      <c r="R1" s="129">
        <v>17</v>
      </c>
      <c r="S1" s="129">
        <v>18</v>
      </c>
      <c r="T1" s="129">
        <v>19</v>
      </c>
      <c r="U1" s="129">
        <v>20</v>
      </c>
      <c r="V1" s="129">
        <v>21</v>
      </c>
      <c r="W1" s="129">
        <v>22</v>
      </c>
      <c r="X1" s="129">
        <v>23</v>
      </c>
      <c r="Y1" s="129">
        <v>24</v>
      </c>
      <c r="Z1" s="129">
        <v>25</v>
      </c>
      <c r="AA1" s="129">
        <v>26</v>
      </c>
      <c r="AB1" s="129">
        <v>27</v>
      </c>
      <c r="AC1" s="129">
        <v>28</v>
      </c>
      <c r="AD1" s="129">
        <v>29</v>
      </c>
      <c r="AE1" s="129">
        <v>30</v>
      </c>
      <c r="AF1" s="129">
        <v>31</v>
      </c>
      <c r="AG1" s="129">
        <v>32</v>
      </c>
      <c r="AH1" s="129">
        <v>33</v>
      </c>
      <c r="AI1" s="129">
        <v>34</v>
      </c>
      <c r="AJ1" s="129">
        <v>35</v>
      </c>
      <c r="AK1" s="129">
        <v>36</v>
      </c>
      <c r="AL1" s="129">
        <v>37</v>
      </c>
      <c r="AM1" s="129">
        <v>38</v>
      </c>
      <c r="AN1" s="129">
        <v>39</v>
      </c>
      <c r="AO1" s="129">
        <v>40</v>
      </c>
      <c r="AP1" s="129">
        <v>41</v>
      </c>
      <c r="AQ1" s="129">
        <v>42</v>
      </c>
      <c r="AR1" s="129">
        <v>43</v>
      </c>
      <c r="AS1" s="129">
        <v>44</v>
      </c>
      <c r="AT1" s="129">
        <v>45</v>
      </c>
      <c r="AU1" s="129">
        <v>46</v>
      </c>
      <c r="AV1" s="129">
        <v>47</v>
      </c>
      <c r="AW1" s="129">
        <v>48</v>
      </c>
      <c r="AX1" s="129">
        <v>49</v>
      </c>
      <c r="AY1" s="129">
        <v>50</v>
      </c>
      <c r="AZ1" s="129">
        <v>51</v>
      </c>
      <c r="BA1" s="129">
        <v>52</v>
      </c>
      <c r="BB1" s="129">
        <v>53</v>
      </c>
      <c r="BC1" s="129">
        <v>54</v>
      </c>
      <c r="BD1" s="129">
        <v>55</v>
      </c>
      <c r="BE1" s="129">
        <v>56</v>
      </c>
      <c r="BF1" s="129">
        <v>57</v>
      </c>
      <c r="BG1" s="129">
        <v>58</v>
      </c>
      <c r="BH1" s="129">
        <v>59</v>
      </c>
      <c r="BI1" s="129">
        <v>60</v>
      </c>
      <c r="BJ1" s="129">
        <v>61</v>
      </c>
      <c r="BK1" s="129">
        <v>62</v>
      </c>
      <c r="BL1" s="129">
        <v>63</v>
      </c>
      <c r="BM1" s="129">
        <v>64</v>
      </c>
      <c r="BN1" s="129">
        <v>65</v>
      </c>
      <c r="BO1" s="129">
        <v>66</v>
      </c>
      <c r="BP1" s="129">
        <v>67</v>
      </c>
      <c r="BQ1" s="129">
        <v>68</v>
      </c>
      <c r="BR1" s="129">
        <v>69</v>
      </c>
      <c r="BS1" s="129">
        <v>70</v>
      </c>
      <c r="BT1" s="129">
        <v>71</v>
      </c>
      <c r="BU1" s="129">
        <v>72</v>
      </c>
      <c r="BV1" s="129">
        <v>73</v>
      </c>
      <c r="BW1" s="129">
        <v>74</v>
      </c>
      <c r="BX1" s="129">
        <v>75</v>
      </c>
      <c r="BY1" s="129">
        <v>76</v>
      </c>
      <c r="BZ1" s="129">
        <v>77</v>
      </c>
      <c r="CA1" s="129">
        <v>78</v>
      </c>
      <c r="CB1" s="129">
        <v>79</v>
      </c>
      <c r="CC1" s="129">
        <v>80</v>
      </c>
      <c r="CD1" s="129">
        <v>81</v>
      </c>
      <c r="CE1" s="129">
        <v>82</v>
      </c>
      <c r="CF1" s="129">
        <v>83</v>
      </c>
      <c r="CG1" s="129">
        <v>84</v>
      </c>
      <c r="CH1" s="129">
        <v>85</v>
      </c>
      <c r="CI1" s="129">
        <v>86</v>
      </c>
      <c r="CJ1" s="129">
        <v>87</v>
      </c>
      <c r="CK1" s="129">
        <v>88</v>
      </c>
      <c r="CL1" s="129">
        <v>89</v>
      </c>
      <c r="CM1" s="129">
        <v>90</v>
      </c>
      <c r="CN1" s="129">
        <v>91</v>
      </c>
      <c r="CO1" s="129">
        <v>92</v>
      </c>
      <c r="CP1" s="129">
        <v>93</v>
      </c>
      <c r="CQ1" s="129">
        <v>94</v>
      </c>
      <c r="CR1" s="129">
        <v>95</v>
      </c>
      <c r="CS1" s="129">
        <v>96</v>
      </c>
      <c r="CT1" s="129">
        <v>97</v>
      </c>
    </row>
    <row r="3" spans="1:42" ht="12.75">
      <c r="A3" s="119" t="s">
        <v>656</v>
      </c>
      <c r="B3" s="119" t="s">
        <v>656</v>
      </c>
      <c r="C3" s="119" t="s">
        <v>781</v>
      </c>
      <c r="AP3" s="119" t="s">
        <v>144</v>
      </c>
    </row>
    <row r="4" spans="3:42" ht="12.75">
      <c r="C4" s="119">
        <v>1</v>
      </c>
      <c r="AP4" s="119">
        <v>1</v>
      </c>
    </row>
    <row r="5" spans="3:42" ht="12.75">
      <c r="C5" s="119" t="s">
        <v>143</v>
      </c>
      <c r="AP5" s="119" t="s">
        <v>143</v>
      </c>
    </row>
    <row r="6" spans="3:68" ht="12.75">
      <c r="C6" s="119" t="s">
        <v>58</v>
      </c>
      <c r="P6" s="119" t="s">
        <v>145</v>
      </c>
      <c r="AC6" s="119" t="s">
        <v>146</v>
      </c>
      <c r="AP6" s="119" t="s">
        <v>58</v>
      </c>
      <c r="BC6" s="119" t="s">
        <v>145</v>
      </c>
      <c r="BP6" s="119" t="s">
        <v>146</v>
      </c>
    </row>
    <row r="7" spans="3:79" ht="12.75">
      <c r="C7" s="119" t="s">
        <v>147</v>
      </c>
      <c r="N7" s="119" t="s">
        <v>148</v>
      </c>
      <c r="P7" s="119" t="s">
        <v>147</v>
      </c>
      <c r="AA7" s="119" t="s">
        <v>148</v>
      </c>
      <c r="AC7" s="119" t="s">
        <v>147</v>
      </c>
      <c r="AN7" s="119" t="s">
        <v>148</v>
      </c>
      <c r="AP7" s="119" t="s">
        <v>149</v>
      </c>
      <c r="BA7" s="119" t="s">
        <v>150</v>
      </c>
      <c r="BC7" s="119" t="s">
        <v>149</v>
      </c>
      <c r="BN7" s="119" t="s">
        <v>150</v>
      </c>
      <c r="BP7" s="119" t="s">
        <v>149</v>
      </c>
      <c r="CA7" s="119" t="s">
        <v>150</v>
      </c>
    </row>
    <row r="8" spans="3:83" ht="12.75">
      <c r="C8" s="119" t="s">
        <v>58</v>
      </c>
      <c r="D8" s="119" t="s">
        <v>71</v>
      </c>
      <c r="E8" s="119" t="s">
        <v>116</v>
      </c>
      <c r="F8" s="119" t="s">
        <v>72</v>
      </c>
      <c r="G8" s="119" t="s">
        <v>117</v>
      </c>
      <c r="H8" s="119" t="s">
        <v>152</v>
      </c>
      <c r="I8" s="119" t="s">
        <v>153</v>
      </c>
      <c r="J8" s="119" t="s">
        <v>154</v>
      </c>
      <c r="K8" s="119" t="s">
        <v>155</v>
      </c>
      <c r="M8" s="119" t="s">
        <v>156</v>
      </c>
      <c r="N8" s="119">
        <v>0</v>
      </c>
      <c r="O8" s="119">
        <v>1</v>
      </c>
      <c r="P8" s="119" t="s">
        <v>58</v>
      </c>
      <c r="Q8" s="119" t="s">
        <v>71</v>
      </c>
      <c r="R8" s="119" t="s">
        <v>116</v>
      </c>
      <c r="S8" s="119" t="s">
        <v>72</v>
      </c>
      <c r="T8" s="119" t="s">
        <v>117</v>
      </c>
      <c r="U8" s="119" t="s">
        <v>152</v>
      </c>
      <c r="V8" s="119" t="s">
        <v>153</v>
      </c>
      <c r="W8" s="119" t="s">
        <v>154</v>
      </c>
      <c r="X8" s="119" t="s">
        <v>155</v>
      </c>
      <c r="Z8" s="119" t="s">
        <v>156</v>
      </c>
      <c r="AA8" s="119">
        <v>0</v>
      </c>
      <c r="AB8" s="119">
        <v>1</v>
      </c>
      <c r="AC8" s="119" t="s">
        <v>58</v>
      </c>
      <c r="AD8" s="119" t="s">
        <v>71</v>
      </c>
      <c r="AE8" s="119" t="s">
        <v>116</v>
      </c>
      <c r="AF8" s="119" t="s">
        <v>72</v>
      </c>
      <c r="AG8" s="119" t="s">
        <v>117</v>
      </c>
      <c r="AH8" s="119" t="s">
        <v>152</v>
      </c>
      <c r="AI8" s="119" t="s">
        <v>153</v>
      </c>
      <c r="AJ8" s="119" t="s">
        <v>154</v>
      </c>
      <c r="AK8" s="119" t="s">
        <v>155</v>
      </c>
      <c r="AM8" s="119" t="s">
        <v>156</v>
      </c>
      <c r="AN8" s="119">
        <v>0</v>
      </c>
      <c r="AO8" s="119">
        <v>1</v>
      </c>
      <c r="AP8" s="119" t="s">
        <v>58</v>
      </c>
      <c r="AQ8" s="119" t="s">
        <v>71</v>
      </c>
      <c r="AR8" s="119" t="s">
        <v>116</v>
      </c>
      <c r="AS8" s="119" t="s">
        <v>72</v>
      </c>
      <c r="AT8" s="119" t="s">
        <v>117</v>
      </c>
      <c r="AU8" s="119" t="s">
        <v>152</v>
      </c>
      <c r="AV8" s="119" t="s">
        <v>153</v>
      </c>
      <c r="AW8" s="119" t="s">
        <v>154</v>
      </c>
      <c r="AX8" s="119" t="s">
        <v>155</v>
      </c>
      <c r="AY8" s="119">
        <v>6</v>
      </c>
      <c r="AZ8" s="119" t="s">
        <v>156</v>
      </c>
      <c r="BA8" s="119">
        <v>0</v>
      </c>
      <c r="BB8" s="119">
        <v>1</v>
      </c>
      <c r="BC8" s="119" t="s">
        <v>58</v>
      </c>
      <c r="BD8" s="119" t="s">
        <v>71</v>
      </c>
      <c r="BE8" s="119" t="s">
        <v>116</v>
      </c>
      <c r="BF8" s="119" t="s">
        <v>72</v>
      </c>
      <c r="BG8" s="119" t="s">
        <v>117</v>
      </c>
      <c r="BH8" s="119" t="s">
        <v>152</v>
      </c>
      <c r="BI8" s="119" t="s">
        <v>153</v>
      </c>
      <c r="BJ8" s="119" t="s">
        <v>154</v>
      </c>
      <c r="BK8" s="119" t="s">
        <v>155</v>
      </c>
      <c r="BL8" s="119">
        <v>6</v>
      </c>
      <c r="BM8" s="119" t="s">
        <v>156</v>
      </c>
      <c r="BN8" s="119">
        <v>0</v>
      </c>
      <c r="BO8" s="119">
        <v>1</v>
      </c>
      <c r="BP8" s="119" t="s">
        <v>58</v>
      </c>
      <c r="BQ8" s="119" t="s">
        <v>71</v>
      </c>
      <c r="BR8" s="119" t="s">
        <v>116</v>
      </c>
      <c r="BS8" s="119" t="s">
        <v>72</v>
      </c>
      <c r="BT8" s="119" t="s">
        <v>117</v>
      </c>
      <c r="BU8" s="119" t="s">
        <v>152</v>
      </c>
      <c r="BV8" s="119" t="s">
        <v>153</v>
      </c>
      <c r="BW8" s="119" t="s">
        <v>154</v>
      </c>
      <c r="BX8" s="119" t="s">
        <v>155</v>
      </c>
      <c r="BY8" s="119">
        <v>6</v>
      </c>
      <c r="BZ8" s="119" t="s">
        <v>156</v>
      </c>
      <c r="CA8" s="119">
        <v>0</v>
      </c>
      <c r="CB8" s="119">
        <v>1</v>
      </c>
      <c r="CC8" s="119" t="s">
        <v>58</v>
      </c>
      <c r="CE8" s="119">
        <v>1</v>
      </c>
    </row>
    <row r="9" spans="3:83" ht="12.75">
      <c r="C9" s="119" t="s">
        <v>157</v>
      </c>
      <c r="D9" s="119" t="s">
        <v>157</v>
      </c>
      <c r="E9" s="119" t="s">
        <v>157</v>
      </c>
      <c r="F9" s="119" t="s">
        <v>157</v>
      </c>
      <c r="G9" s="119" t="s">
        <v>157</v>
      </c>
      <c r="H9" s="119" t="s">
        <v>157</v>
      </c>
      <c r="I9" s="119" t="s">
        <v>157</v>
      </c>
      <c r="J9" s="119" t="s">
        <v>157</v>
      </c>
      <c r="K9" s="119" t="s">
        <v>157</v>
      </c>
      <c r="M9" s="119" t="s">
        <v>157</v>
      </c>
      <c r="N9" s="119" t="s">
        <v>157</v>
      </c>
      <c r="O9" s="119" t="s">
        <v>157</v>
      </c>
      <c r="P9" s="119" t="s">
        <v>157</v>
      </c>
      <c r="Q9" s="119" t="s">
        <v>157</v>
      </c>
      <c r="R9" s="119" t="s">
        <v>157</v>
      </c>
      <c r="S9" s="119" t="s">
        <v>157</v>
      </c>
      <c r="T9" s="119" t="s">
        <v>157</v>
      </c>
      <c r="U9" s="119" t="s">
        <v>157</v>
      </c>
      <c r="V9" s="119" t="s">
        <v>157</v>
      </c>
      <c r="W9" s="119" t="s">
        <v>157</v>
      </c>
      <c r="X9" s="119" t="s">
        <v>157</v>
      </c>
      <c r="Z9" s="119" t="s">
        <v>157</v>
      </c>
      <c r="AA9" s="119" t="s">
        <v>157</v>
      </c>
      <c r="AB9" s="119" t="s">
        <v>157</v>
      </c>
      <c r="AC9" s="119" t="s">
        <v>157</v>
      </c>
      <c r="AD9" s="119" t="s">
        <v>157</v>
      </c>
      <c r="AE9" s="119" t="s">
        <v>157</v>
      </c>
      <c r="AF9" s="119" t="s">
        <v>157</v>
      </c>
      <c r="AG9" s="119" t="s">
        <v>157</v>
      </c>
      <c r="AH9" s="119" t="s">
        <v>157</v>
      </c>
      <c r="AI9" s="119" t="s">
        <v>157</v>
      </c>
      <c r="AJ9" s="119" t="s">
        <v>157</v>
      </c>
      <c r="AK9" s="119" t="s">
        <v>157</v>
      </c>
      <c r="AM9" s="119" t="s">
        <v>157</v>
      </c>
      <c r="AN9" s="119" t="s">
        <v>157</v>
      </c>
      <c r="AO9" s="119" t="s">
        <v>157</v>
      </c>
      <c r="AP9" s="119" t="s">
        <v>157</v>
      </c>
      <c r="AQ9" s="119" t="s">
        <v>157</v>
      </c>
      <c r="AR9" s="119" t="s">
        <v>157</v>
      </c>
      <c r="AS9" s="119" t="s">
        <v>157</v>
      </c>
      <c r="AT9" s="119" t="s">
        <v>157</v>
      </c>
      <c r="AU9" s="119" t="s">
        <v>157</v>
      </c>
      <c r="AV9" s="119" t="s">
        <v>157</v>
      </c>
      <c r="AW9" s="119" t="s">
        <v>157</v>
      </c>
      <c r="AX9" s="119" t="s">
        <v>157</v>
      </c>
      <c r="AZ9" s="119" t="s">
        <v>157</v>
      </c>
      <c r="BA9" s="119" t="s">
        <v>157</v>
      </c>
      <c r="BB9" s="119" t="s">
        <v>157</v>
      </c>
      <c r="BC9" s="119" t="s">
        <v>157</v>
      </c>
      <c r="BD9" s="119" t="s">
        <v>157</v>
      </c>
      <c r="BE9" s="119" t="s">
        <v>157</v>
      </c>
      <c r="BF9" s="119" t="s">
        <v>157</v>
      </c>
      <c r="BG9" s="119" t="s">
        <v>157</v>
      </c>
      <c r="BH9" s="119" t="s">
        <v>157</v>
      </c>
      <c r="BI9" s="119" t="s">
        <v>157</v>
      </c>
      <c r="BJ9" s="119" t="s">
        <v>157</v>
      </c>
      <c r="BK9" s="119" t="s">
        <v>157</v>
      </c>
      <c r="BM9" s="119" t="s">
        <v>157</v>
      </c>
      <c r="BN9" s="119" t="s">
        <v>157</v>
      </c>
      <c r="BO9" s="119" t="s">
        <v>157</v>
      </c>
      <c r="BP9" s="119" t="s">
        <v>157</v>
      </c>
      <c r="BQ9" s="119" t="s">
        <v>157</v>
      </c>
      <c r="BR9" s="119" t="s">
        <v>157</v>
      </c>
      <c r="BS9" s="119" t="s">
        <v>157</v>
      </c>
      <c r="BT9" s="119" t="s">
        <v>157</v>
      </c>
      <c r="BU9" s="119" t="s">
        <v>157</v>
      </c>
      <c r="BV9" s="119" t="s">
        <v>157</v>
      </c>
      <c r="BW9" s="119" t="s">
        <v>157</v>
      </c>
      <c r="BX9" s="119" t="s">
        <v>157</v>
      </c>
      <c r="BZ9" s="119" t="s">
        <v>157</v>
      </c>
      <c r="CA9" s="119" t="s">
        <v>157</v>
      </c>
      <c r="CB9" s="119" t="s">
        <v>157</v>
      </c>
      <c r="CC9" s="119" t="s">
        <v>143</v>
      </c>
      <c r="CE9" s="119" t="s">
        <v>143</v>
      </c>
    </row>
    <row r="10" spans="3:89" ht="12.75">
      <c r="C10" s="119" t="s">
        <v>58</v>
      </c>
      <c r="D10" s="119" t="s">
        <v>145</v>
      </c>
      <c r="E10" s="119" t="s">
        <v>146</v>
      </c>
      <c r="F10" s="119" t="s">
        <v>58</v>
      </c>
      <c r="G10" s="119" t="s">
        <v>145</v>
      </c>
      <c r="H10" s="119" t="s">
        <v>146</v>
      </c>
      <c r="I10" s="119" t="s">
        <v>58</v>
      </c>
      <c r="J10" s="119" t="s">
        <v>145</v>
      </c>
      <c r="K10" s="119" t="s">
        <v>146</v>
      </c>
      <c r="M10" s="119" t="s">
        <v>58</v>
      </c>
      <c r="N10" s="119" t="s">
        <v>145</v>
      </c>
      <c r="O10" s="119" t="s">
        <v>146</v>
      </c>
      <c r="P10" s="119" t="s">
        <v>58</v>
      </c>
      <c r="Q10" s="119" t="s">
        <v>145</v>
      </c>
      <c r="R10" s="119" t="s">
        <v>146</v>
      </c>
      <c r="S10" s="119" t="s">
        <v>58</v>
      </c>
      <c r="T10" s="119" t="s">
        <v>145</v>
      </c>
      <c r="U10" s="119" t="s">
        <v>146</v>
      </c>
      <c r="V10" s="119" t="s">
        <v>58</v>
      </c>
      <c r="W10" s="119" t="s">
        <v>145</v>
      </c>
      <c r="X10" s="119" t="s">
        <v>146</v>
      </c>
      <c r="Z10" s="119" t="s">
        <v>58</v>
      </c>
      <c r="AA10" s="119" t="s">
        <v>145</v>
      </c>
      <c r="AB10" s="119" t="s">
        <v>146</v>
      </c>
      <c r="AC10" s="119" t="s">
        <v>58</v>
      </c>
      <c r="AD10" s="119" t="s">
        <v>145</v>
      </c>
      <c r="AE10" s="119" t="s">
        <v>146</v>
      </c>
      <c r="AF10" s="119" t="s">
        <v>58</v>
      </c>
      <c r="AG10" s="119" t="s">
        <v>145</v>
      </c>
      <c r="AH10" s="119" t="s">
        <v>146</v>
      </c>
      <c r="AI10" s="119" t="s">
        <v>58</v>
      </c>
      <c r="AJ10" s="119" t="s">
        <v>145</v>
      </c>
      <c r="AK10" s="119" t="s">
        <v>146</v>
      </c>
      <c r="AM10" s="119" t="s">
        <v>58</v>
      </c>
      <c r="AN10" s="119" t="s">
        <v>145</v>
      </c>
      <c r="AO10" s="119" t="s">
        <v>146</v>
      </c>
      <c r="AP10" s="119" t="s">
        <v>58</v>
      </c>
      <c r="AQ10" s="119" t="s">
        <v>145</v>
      </c>
      <c r="AR10" s="119" t="s">
        <v>146</v>
      </c>
      <c r="AS10" s="119" t="s">
        <v>58</v>
      </c>
      <c r="AT10" s="119" t="s">
        <v>145</v>
      </c>
      <c r="AU10" s="119" t="s">
        <v>146</v>
      </c>
      <c r="AV10" s="119" t="s">
        <v>58</v>
      </c>
      <c r="AW10" s="119" t="s">
        <v>145</v>
      </c>
      <c r="AX10" s="119" t="s">
        <v>146</v>
      </c>
      <c r="AZ10" s="119" t="s">
        <v>58</v>
      </c>
      <c r="BA10" s="119" t="s">
        <v>145</v>
      </c>
      <c r="BB10" s="119" t="s">
        <v>146</v>
      </c>
      <c r="BC10" s="119" t="s">
        <v>58</v>
      </c>
      <c r="BD10" s="119" t="s">
        <v>145</v>
      </c>
      <c r="BE10" s="119" t="s">
        <v>146</v>
      </c>
      <c r="BF10" s="119" t="s">
        <v>58</v>
      </c>
      <c r="BG10" s="119" t="s">
        <v>145</v>
      </c>
      <c r="BH10" s="119" t="s">
        <v>146</v>
      </c>
      <c r="BI10" s="119" t="s">
        <v>58</v>
      </c>
      <c r="BJ10" s="119" t="s">
        <v>145</v>
      </c>
      <c r="BK10" s="119" t="s">
        <v>146</v>
      </c>
      <c r="BM10" s="119" t="s">
        <v>58</v>
      </c>
      <c r="BN10" s="119" t="s">
        <v>145</v>
      </c>
      <c r="BO10" s="119" t="s">
        <v>146</v>
      </c>
      <c r="BP10" s="119" t="s">
        <v>58</v>
      </c>
      <c r="BQ10" s="119" t="s">
        <v>145</v>
      </c>
      <c r="BR10" s="119" t="s">
        <v>146</v>
      </c>
      <c r="BS10" s="119" t="s">
        <v>58</v>
      </c>
      <c r="BT10" s="119" t="s">
        <v>145</v>
      </c>
      <c r="BU10" s="119" t="s">
        <v>146</v>
      </c>
      <c r="BV10" s="119" t="s">
        <v>58</v>
      </c>
      <c r="BW10" s="119" t="s">
        <v>145</v>
      </c>
      <c r="BX10" s="119" t="s">
        <v>146</v>
      </c>
      <c r="BZ10" s="119" t="s">
        <v>58</v>
      </c>
      <c r="CA10" s="119" t="s">
        <v>145</v>
      </c>
      <c r="CB10" s="119" t="s">
        <v>146</v>
      </c>
      <c r="CC10" s="119" t="s">
        <v>58</v>
      </c>
      <c r="CE10" s="119" t="s">
        <v>58</v>
      </c>
      <c r="CF10" s="119" t="s">
        <v>145</v>
      </c>
      <c r="CH10" s="119" t="s">
        <v>145</v>
      </c>
      <c r="CI10" s="119" t="s">
        <v>146</v>
      </c>
      <c r="CK10" s="119" t="s">
        <v>146</v>
      </c>
    </row>
    <row r="11" spans="3:89" ht="12.75">
      <c r="C11" s="119" t="s">
        <v>157</v>
      </c>
      <c r="D11" s="119" t="s">
        <v>157</v>
      </c>
      <c r="E11" s="119" t="s">
        <v>157</v>
      </c>
      <c r="F11" s="119" t="s">
        <v>157</v>
      </c>
      <c r="G11" s="119" t="s">
        <v>157</v>
      </c>
      <c r="H11" s="119" t="s">
        <v>157</v>
      </c>
      <c r="I11" s="119" t="s">
        <v>157</v>
      </c>
      <c r="J11" s="119" t="s">
        <v>157</v>
      </c>
      <c r="K11" s="119" t="s">
        <v>157</v>
      </c>
      <c r="M11" s="119" t="s">
        <v>157</v>
      </c>
      <c r="N11" s="119" t="s">
        <v>157</v>
      </c>
      <c r="O11" s="119" t="s">
        <v>157</v>
      </c>
      <c r="P11" s="119" t="s">
        <v>157</v>
      </c>
      <c r="Q11" s="119" t="s">
        <v>157</v>
      </c>
      <c r="R11" s="119" t="s">
        <v>157</v>
      </c>
      <c r="S11" s="119" t="s">
        <v>157</v>
      </c>
      <c r="T11" s="119" t="s">
        <v>157</v>
      </c>
      <c r="U11" s="119" t="s">
        <v>157</v>
      </c>
      <c r="V11" s="119" t="s">
        <v>157</v>
      </c>
      <c r="W11" s="119" t="s">
        <v>157</v>
      </c>
      <c r="X11" s="119" t="s">
        <v>157</v>
      </c>
      <c r="Z11" s="119" t="s">
        <v>157</v>
      </c>
      <c r="AA11" s="119" t="s">
        <v>157</v>
      </c>
      <c r="AB11" s="119" t="s">
        <v>157</v>
      </c>
      <c r="AC11" s="119" t="s">
        <v>157</v>
      </c>
      <c r="AD11" s="119" t="s">
        <v>157</v>
      </c>
      <c r="AE11" s="119" t="s">
        <v>157</v>
      </c>
      <c r="AF11" s="119" t="s">
        <v>157</v>
      </c>
      <c r="AG11" s="119" t="s">
        <v>157</v>
      </c>
      <c r="AH11" s="119" t="s">
        <v>157</v>
      </c>
      <c r="AI11" s="119" t="s">
        <v>157</v>
      </c>
      <c r="AJ11" s="119" t="s">
        <v>157</v>
      </c>
      <c r="AK11" s="119" t="s">
        <v>157</v>
      </c>
      <c r="AM11" s="119" t="s">
        <v>157</v>
      </c>
      <c r="AN11" s="119" t="s">
        <v>157</v>
      </c>
      <c r="AO11" s="119" t="s">
        <v>157</v>
      </c>
      <c r="AP11" s="119" t="s">
        <v>157</v>
      </c>
      <c r="AQ11" s="119" t="s">
        <v>157</v>
      </c>
      <c r="AR11" s="119" t="s">
        <v>157</v>
      </c>
      <c r="AS11" s="119" t="s">
        <v>157</v>
      </c>
      <c r="AT11" s="119" t="s">
        <v>157</v>
      </c>
      <c r="AU11" s="119" t="s">
        <v>157</v>
      </c>
      <c r="AV11" s="119" t="s">
        <v>157</v>
      </c>
      <c r="AW11" s="119" t="s">
        <v>157</v>
      </c>
      <c r="AX11" s="119" t="s">
        <v>157</v>
      </c>
      <c r="AZ11" s="119" t="s">
        <v>157</v>
      </c>
      <c r="BA11" s="119" t="s">
        <v>157</v>
      </c>
      <c r="BB11" s="119" t="s">
        <v>157</v>
      </c>
      <c r="BC11" s="119" t="s">
        <v>157</v>
      </c>
      <c r="BD11" s="119" t="s">
        <v>157</v>
      </c>
      <c r="BE11" s="119" t="s">
        <v>157</v>
      </c>
      <c r="BF11" s="119" t="s">
        <v>157</v>
      </c>
      <c r="BG11" s="119" t="s">
        <v>157</v>
      </c>
      <c r="BH11" s="119" t="s">
        <v>157</v>
      </c>
      <c r="BI11" s="119" t="s">
        <v>157</v>
      </c>
      <c r="BJ11" s="119" t="s">
        <v>157</v>
      </c>
      <c r="BK11" s="119" t="s">
        <v>157</v>
      </c>
      <c r="BM11" s="119" t="s">
        <v>157</v>
      </c>
      <c r="BN11" s="119" t="s">
        <v>157</v>
      </c>
      <c r="BO11" s="119" t="s">
        <v>157</v>
      </c>
      <c r="BP11" s="119" t="s">
        <v>157</v>
      </c>
      <c r="BQ11" s="119" t="s">
        <v>157</v>
      </c>
      <c r="BR11" s="119" t="s">
        <v>157</v>
      </c>
      <c r="BS11" s="119" t="s">
        <v>157</v>
      </c>
      <c r="BT11" s="119" t="s">
        <v>157</v>
      </c>
      <c r="BU11" s="119" t="s">
        <v>157</v>
      </c>
      <c r="BV11" s="119" t="s">
        <v>157</v>
      </c>
      <c r="BW11" s="119" t="s">
        <v>157</v>
      </c>
      <c r="BX11" s="119" t="s">
        <v>157</v>
      </c>
      <c r="BZ11" s="119" t="s">
        <v>157</v>
      </c>
      <c r="CA11" s="119" t="s">
        <v>157</v>
      </c>
      <c r="CB11" s="119" t="s">
        <v>157</v>
      </c>
      <c r="CC11" s="119" t="s">
        <v>157</v>
      </c>
      <c r="CE11" s="119" t="s">
        <v>157</v>
      </c>
      <c r="CF11" s="119" t="s">
        <v>157</v>
      </c>
      <c r="CH11" s="119" t="s">
        <v>157</v>
      </c>
      <c r="CI11" s="119" t="s">
        <v>157</v>
      </c>
      <c r="CK11" s="119" t="s">
        <v>157</v>
      </c>
    </row>
    <row r="12" spans="1:98" ht="12.75">
      <c r="A12" s="119" t="s">
        <v>853</v>
      </c>
      <c r="B12" s="119" t="s">
        <v>5</v>
      </c>
      <c r="C12" s="119">
        <v>408699</v>
      </c>
      <c r="D12" s="119">
        <v>1</v>
      </c>
      <c r="E12" s="119">
        <v>0</v>
      </c>
      <c r="F12" s="119">
        <v>4</v>
      </c>
      <c r="G12" s="119">
        <v>1</v>
      </c>
      <c r="H12" s="119">
        <v>1</v>
      </c>
      <c r="I12" s="119">
        <v>13</v>
      </c>
      <c r="J12" s="119">
        <v>48</v>
      </c>
      <c r="K12" s="119">
        <v>32</v>
      </c>
      <c r="O12" s="119">
        <v>80</v>
      </c>
      <c r="P12" s="119">
        <v>209006</v>
      </c>
      <c r="Q12" s="119">
        <v>1</v>
      </c>
      <c r="R12" s="119">
        <v>0</v>
      </c>
      <c r="S12" s="119">
        <v>5</v>
      </c>
      <c r="T12" s="119">
        <v>1</v>
      </c>
      <c r="U12" s="119">
        <v>1</v>
      </c>
      <c r="V12" s="119">
        <v>16</v>
      </c>
      <c r="W12" s="119">
        <v>50</v>
      </c>
      <c r="X12" s="119">
        <v>26</v>
      </c>
      <c r="AB12" s="119">
        <v>76</v>
      </c>
      <c r="AC12" s="119">
        <v>199693</v>
      </c>
      <c r="AD12" s="119">
        <v>1</v>
      </c>
      <c r="AE12" s="119">
        <v>0</v>
      </c>
      <c r="AF12" s="119">
        <v>3</v>
      </c>
      <c r="AG12" s="119">
        <v>1</v>
      </c>
      <c r="AH12" s="119">
        <v>1</v>
      </c>
      <c r="AI12" s="119">
        <v>10</v>
      </c>
      <c r="AJ12" s="119">
        <v>46</v>
      </c>
      <c r="AK12" s="119">
        <v>39</v>
      </c>
      <c r="AO12" s="119">
        <v>85</v>
      </c>
      <c r="AP12" s="119">
        <v>408714</v>
      </c>
      <c r="AQ12" s="119">
        <v>1</v>
      </c>
      <c r="AR12" s="119">
        <v>0</v>
      </c>
      <c r="AS12" s="119">
        <v>3</v>
      </c>
      <c r="AT12" s="119">
        <v>1</v>
      </c>
      <c r="AU12" s="119">
        <v>1</v>
      </c>
      <c r="AV12" s="119">
        <v>14</v>
      </c>
      <c r="AW12" s="119">
        <v>46</v>
      </c>
      <c r="AX12" s="119">
        <v>34</v>
      </c>
      <c r="AY12" s="119">
        <v>0</v>
      </c>
      <c r="BB12" s="119">
        <v>80</v>
      </c>
      <c r="BC12" s="119">
        <v>209010</v>
      </c>
      <c r="BD12" s="119">
        <v>1</v>
      </c>
      <c r="BE12" s="119">
        <v>0</v>
      </c>
      <c r="BF12" s="119">
        <v>4</v>
      </c>
      <c r="BG12" s="119">
        <v>1</v>
      </c>
      <c r="BH12" s="119">
        <v>1</v>
      </c>
      <c r="BI12" s="119">
        <v>13</v>
      </c>
      <c r="BJ12" s="119">
        <v>44</v>
      </c>
      <c r="BK12" s="119">
        <v>36</v>
      </c>
      <c r="BL12" s="119">
        <v>0</v>
      </c>
      <c r="BO12" s="119">
        <v>80</v>
      </c>
      <c r="BP12" s="119">
        <v>199704</v>
      </c>
      <c r="BQ12" s="119">
        <v>1</v>
      </c>
      <c r="BR12" s="119">
        <v>0</v>
      </c>
      <c r="BS12" s="119">
        <v>3</v>
      </c>
      <c r="BT12" s="119">
        <v>1</v>
      </c>
      <c r="BU12" s="119">
        <v>1</v>
      </c>
      <c r="BV12" s="119">
        <v>15</v>
      </c>
      <c r="BW12" s="119">
        <v>48</v>
      </c>
      <c r="BX12" s="119">
        <v>32</v>
      </c>
      <c r="BY12" s="119">
        <v>0</v>
      </c>
      <c r="CB12" s="119">
        <v>80</v>
      </c>
      <c r="CC12" s="119">
        <v>408668</v>
      </c>
      <c r="CE12" s="119">
        <v>74</v>
      </c>
      <c r="CF12" s="119">
        <v>208987</v>
      </c>
      <c r="CH12" s="119">
        <v>71</v>
      </c>
      <c r="CI12" s="119">
        <v>199681</v>
      </c>
      <c r="CK12" s="119">
        <v>76</v>
      </c>
      <c r="CL12" s="119" t="s">
        <v>206</v>
      </c>
      <c r="CM12" s="119" t="s">
        <v>206</v>
      </c>
      <c r="CN12" s="119" t="s">
        <v>206</v>
      </c>
      <c r="CO12" s="119" t="s">
        <v>206</v>
      </c>
      <c r="CP12" s="119" t="s">
        <v>206</v>
      </c>
      <c r="CQ12" s="119" t="s">
        <v>206</v>
      </c>
      <c r="CR12" s="119" t="s">
        <v>206</v>
      </c>
      <c r="CS12" s="119" t="s">
        <v>206</v>
      </c>
      <c r="CT12" s="119" t="s">
        <v>206</v>
      </c>
    </row>
    <row r="13" spans="2:98" ht="12.75">
      <c r="B13" s="119" t="s">
        <v>7</v>
      </c>
      <c r="C13" s="119">
        <v>333805</v>
      </c>
      <c r="D13" s="119">
        <v>1</v>
      </c>
      <c r="E13" s="119">
        <v>0</v>
      </c>
      <c r="F13" s="119">
        <v>4</v>
      </c>
      <c r="G13" s="119">
        <v>1</v>
      </c>
      <c r="H13" s="119">
        <v>1</v>
      </c>
      <c r="I13" s="119">
        <v>13</v>
      </c>
      <c r="J13" s="119">
        <v>48</v>
      </c>
      <c r="K13" s="119">
        <v>33</v>
      </c>
      <c r="O13" s="119">
        <v>81</v>
      </c>
      <c r="P13" s="119">
        <v>170659</v>
      </c>
      <c r="Q13" s="119">
        <v>1</v>
      </c>
      <c r="R13" s="119">
        <v>0</v>
      </c>
      <c r="S13" s="119">
        <v>5</v>
      </c>
      <c r="T13" s="119">
        <v>1</v>
      </c>
      <c r="U13" s="119">
        <v>1</v>
      </c>
      <c r="V13" s="119">
        <v>16</v>
      </c>
      <c r="W13" s="119">
        <v>50</v>
      </c>
      <c r="X13" s="119">
        <v>26</v>
      </c>
      <c r="AB13" s="119">
        <v>76</v>
      </c>
      <c r="AC13" s="119">
        <v>163146</v>
      </c>
      <c r="AD13" s="119">
        <v>1</v>
      </c>
      <c r="AE13" s="119">
        <v>0</v>
      </c>
      <c r="AF13" s="119">
        <v>2</v>
      </c>
      <c r="AG13" s="119">
        <v>1</v>
      </c>
      <c r="AH13" s="119">
        <v>1</v>
      </c>
      <c r="AI13" s="119">
        <v>10</v>
      </c>
      <c r="AJ13" s="119">
        <v>46</v>
      </c>
      <c r="AK13" s="119">
        <v>40</v>
      </c>
      <c r="AO13" s="119">
        <v>85</v>
      </c>
      <c r="AP13" s="119">
        <v>333806</v>
      </c>
      <c r="AQ13" s="119">
        <v>1</v>
      </c>
      <c r="AR13" s="119">
        <v>0</v>
      </c>
      <c r="AS13" s="119">
        <v>3</v>
      </c>
      <c r="AT13" s="119">
        <v>1</v>
      </c>
      <c r="AU13" s="119">
        <v>1</v>
      </c>
      <c r="AV13" s="119">
        <v>14</v>
      </c>
      <c r="AW13" s="119">
        <v>46</v>
      </c>
      <c r="AX13" s="119">
        <v>34</v>
      </c>
      <c r="AY13" s="119">
        <v>0</v>
      </c>
      <c r="BB13" s="119">
        <v>80</v>
      </c>
      <c r="BC13" s="119">
        <v>170656</v>
      </c>
      <c r="BD13" s="119">
        <v>1</v>
      </c>
      <c r="BE13" s="119">
        <v>0</v>
      </c>
      <c r="BF13" s="119">
        <v>4</v>
      </c>
      <c r="BG13" s="119">
        <v>1</v>
      </c>
      <c r="BH13" s="119">
        <v>1</v>
      </c>
      <c r="BI13" s="119">
        <v>13</v>
      </c>
      <c r="BJ13" s="119">
        <v>44</v>
      </c>
      <c r="BK13" s="119">
        <v>37</v>
      </c>
      <c r="BL13" s="119">
        <v>0</v>
      </c>
      <c r="BO13" s="119">
        <v>81</v>
      </c>
      <c r="BP13" s="119">
        <v>163150</v>
      </c>
      <c r="BQ13" s="119">
        <v>1</v>
      </c>
      <c r="BR13" s="119">
        <v>0</v>
      </c>
      <c r="BS13" s="119">
        <v>2</v>
      </c>
      <c r="BT13" s="119">
        <v>1</v>
      </c>
      <c r="BU13" s="119">
        <v>1</v>
      </c>
      <c r="BV13" s="119">
        <v>15</v>
      </c>
      <c r="BW13" s="119">
        <v>48</v>
      </c>
      <c r="BX13" s="119">
        <v>32</v>
      </c>
      <c r="BY13" s="119">
        <v>0</v>
      </c>
      <c r="CB13" s="119">
        <v>80</v>
      </c>
      <c r="CC13" s="119">
        <v>333779</v>
      </c>
      <c r="CE13" s="119">
        <v>74</v>
      </c>
      <c r="CF13" s="119">
        <v>170642</v>
      </c>
      <c r="CH13" s="119">
        <v>71</v>
      </c>
      <c r="CI13" s="119">
        <v>163137</v>
      </c>
      <c r="CK13" s="119">
        <v>76</v>
      </c>
      <c r="CL13" s="119" t="s">
        <v>206</v>
      </c>
      <c r="CM13" s="119" t="s">
        <v>206</v>
      </c>
      <c r="CN13" s="119" t="s">
        <v>206</v>
      </c>
      <c r="CO13" s="119" t="s">
        <v>206</v>
      </c>
      <c r="CP13" s="119" t="s">
        <v>206</v>
      </c>
      <c r="CQ13" s="119" t="s">
        <v>206</v>
      </c>
      <c r="CR13" s="119" t="s">
        <v>206</v>
      </c>
      <c r="CS13" s="119" t="s">
        <v>206</v>
      </c>
      <c r="CT13" s="119" t="s">
        <v>206</v>
      </c>
    </row>
    <row r="14" spans="2:98" ht="12.75">
      <c r="B14" s="119" t="s">
        <v>59</v>
      </c>
      <c r="C14" s="119">
        <v>317286</v>
      </c>
      <c r="D14" s="119">
        <v>1</v>
      </c>
      <c r="E14" s="119">
        <v>0</v>
      </c>
      <c r="F14" s="119">
        <v>3</v>
      </c>
      <c r="G14" s="119">
        <v>1</v>
      </c>
      <c r="H14" s="119">
        <v>1</v>
      </c>
      <c r="I14" s="119">
        <v>13</v>
      </c>
      <c r="J14" s="119">
        <v>48</v>
      </c>
      <c r="K14" s="119">
        <v>33</v>
      </c>
      <c r="O14" s="119">
        <v>81</v>
      </c>
      <c r="P14" s="119">
        <v>162182</v>
      </c>
      <c r="Q14" s="119">
        <v>1</v>
      </c>
      <c r="R14" s="119">
        <v>0</v>
      </c>
      <c r="S14" s="119">
        <v>5</v>
      </c>
      <c r="T14" s="119">
        <v>1</v>
      </c>
      <c r="U14" s="119">
        <v>1</v>
      </c>
      <c r="V14" s="119">
        <v>16</v>
      </c>
      <c r="W14" s="119">
        <v>50</v>
      </c>
      <c r="X14" s="119">
        <v>26</v>
      </c>
      <c r="AB14" s="119">
        <v>77</v>
      </c>
      <c r="AC14" s="119">
        <v>155104</v>
      </c>
      <c r="AD14" s="119">
        <v>1</v>
      </c>
      <c r="AE14" s="119">
        <v>0</v>
      </c>
      <c r="AF14" s="119">
        <v>2</v>
      </c>
      <c r="AG14" s="119">
        <v>1</v>
      </c>
      <c r="AH14" s="119">
        <v>0</v>
      </c>
      <c r="AI14" s="119">
        <v>10</v>
      </c>
      <c r="AJ14" s="119">
        <v>46</v>
      </c>
      <c r="AK14" s="119">
        <v>40</v>
      </c>
      <c r="AO14" s="119">
        <v>86</v>
      </c>
      <c r="AP14" s="119">
        <v>317292</v>
      </c>
      <c r="AQ14" s="119">
        <v>1</v>
      </c>
      <c r="AR14" s="119">
        <v>0</v>
      </c>
      <c r="AS14" s="119">
        <v>3</v>
      </c>
      <c r="AT14" s="119">
        <v>1</v>
      </c>
      <c r="AU14" s="119">
        <v>1</v>
      </c>
      <c r="AV14" s="119">
        <v>14</v>
      </c>
      <c r="AW14" s="119">
        <v>46</v>
      </c>
      <c r="AX14" s="119">
        <v>34</v>
      </c>
      <c r="AY14" s="119">
        <v>0</v>
      </c>
      <c r="BB14" s="119">
        <v>81</v>
      </c>
      <c r="BC14" s="119">
        <v>162181</v>
      </c>
      <c r="BD14" s="119">
        <v>1</v>
      </c>
      <c r="BE14" s="119">
        <v>0</v>
      </c>
      <c r="BF14" s="119">
        <v>4</v>
      </c>
      <c r="BG14" s="119">
        <v>1</v>
      </c>
      <c r="BH14" s="119">
        <v>1</v>
      </c>
      <c r="BI14" s="119">
        <v>13</v>
      </c>
      <c r="BJ14" s="119">
        <v>44</v>
      </c>
      <c r="BK14" s="119">
        <v>37</v>
      </c>
      <c r="BL14" s="119">
        <v>0</v>
      </c>
      <c r="BO14" s="119">
        <v>81</v>
      </c>
      <c r="BP14" s="119">
        <v>155111</v>
      </c>
      <c r="BQ14" s="119">
        <v>1</v>
      </c>
      <c r="BR14" s="119">
        <v>0</v>
      </c>
      <c r="BS14" s="119">
        <v>2</v>
      </c>
      <c r="BT14" s="119">
        <v>1</v>
      </c>
      <c r="BU14" s="119">
        <v>1</v>
      </c>
      <c r="BV14" s="119">
        <v>15</v>
      </c>
      <c r="BW14" s="119">
        <v>48</v>
      </c>
      <c r="BX14" s="119">
        <v>32</v>
      </c>
      <c r="BY14" s="119">
        <v>0</v>
      </c>
      <c r="CB14" s="119">
        <v>80</v>
      </c>
      <c r="CC14" s="119">
        <v>317266</v>
      </c>
      <c r="CE14" s="119">
        <v>74</v>
      </c>
      <c r="CF14" s="119">
        <v>162168</v>
      </c>
      <c r="CH14" s="119">
        <v>72</v>
      </c>
      <c r="CI14" s="119">
        <v>155098</v>
      </c>
      <c r="CK14" s="119">
        <v>77</v>
      </c>
      <c r="CL14" s="119" t="s">
        <v>206</v>
      </c>
      <c r="CM14" s="119" t="s">
        <v>206</v>
      </c>
      <c r="CN14" s="119" t="s">
        <v>206</v>
      </c>
      <c r="CO14" s="119" t="s">
        <v>206</v>
      </c>
      <c r="CP14" s="119" t="s">
        <v>206</v>
      </c>
      <c r="CQ14" s="119" t="s">
        <v>206</v>
      </c>
      <c r="CR14" s="119" t="s">
        <v>206</v>
      </c>
      <c r="CS14" s="119" t="s">
        <v>206</v>
      </c>
      <c r="CT14" s="119" t="s">
        <v>206</v>
      </c>
    </row>
    <row r="15" spans="2:98" ht="12.75">
      <c r="B15" s="119" t="s">
        <v>60</v>
      </c>
      <c r="C15" s="119">
        <v>1453</v>
      </c>
      <c r="D15" s="119">
        <v>0</v>
      </c>
      <c r="E15" s="119" t="s">
        <v>782</v>
      </c>
      <c r="F15" s="119">
        <v>4</v>
      </c>
      <c r="G15" s="119">
        <v>1</v>
      </c>
      <c r="H15" s="119">
        <v>0</v>
      </c>
      <c r="I15" s="119">
        <v>10</v>
      </c>
      <c r="J15" s="119">
        <v>42</v>
      </c>
      <c r="K15" s="119">
        <v>43</v>
      </c>
      <c r="O15" s="119">
        <v>85</v>
      </c>
      <c r="P15" s="119">
        <v>714</v>
      </c>
      <c r="Q15" s="119" t="s">
        <v>782</v>
      </c>
      <c r="R15" s="119" t="s">
        <v>782</v>
      </c>
      <c r="S15" s="119">
        <v>5</v>
      </c>
      <c r="T15" s="119">
        <v>1</v>
      </c>
      <c r="U15" s="119">
        <v>0</v>
      </c>
      <c r="V15" s="119">
        <v>14</v>
      </c>
      <c r="W15" s="119">
        <v>46</v>
      </c>
      <c r="X15" s="119">
        <v>34</v>
      </c>
      <c r="AB15" s="119">
        <v>80</v>
      </c>
      <c r="AC15" s="119">
        <v>739</v>
      </c>
      <c r="AD15" s="119" t="s">
        <v>782</v>
      </c>
      <c r="AE15" s="119" t="s">
        <v>782</v>
      </c>
      <c r="AF15" s="119">
        <v>3</v>
      </c>
      <c r="AG15" s="119">
        <v>0</v>
      </c>
      <c r="AH15" s="119">
        <v>0</v>
      </c>
      <c r="AI15" s="119">
        <v>6</v>
      </c>
      <c r="AJ15" s="119">
        <v>38</v>
      </c>
      <c r="AK15" s="119">
        <v>52</v>
      </c>
      <c r="AO15" s="119">
        <v>90</v>
      </c>
      <c r="AP15" s="119">
        <v>1454</v>
      </c>
      <c r="AQ15" s="119">
        <v>0</v>
      </c>
      <c r="AR15" s="119" t="s">
        <v>782</v>
      </c>
      <c r="AS15" s="119">
        <v>3</v>
      </c>
      <c r="AT15" s="119">
        <v>1</v>
      </c>
      <c r="AU15" s="119">
        <v>1</v>
      </c>
      <c r="AV15" s="119">
        <v>11</v>
      </c>
      <c r="AW15" s="119">
        <v>43</v>
      </c>
      <c r="AX15" s="119">
        <v>41</v>
      </c>
      <c r="AY15" s="119">
        <v>0</v>
      </c>
      <c r="BB15" s="119">
        <v>84</v>
      </c>
      <c r="BC15" s="119">
        <v>715</v>
      </c>
      <c r="BD15" s="119" t="s">
        <v>782</v>
      </c>
      <c r="BE15" s="119">
        <v>0</v>
      </c>
      <c r="BF15" s="119">
        <v>3</v>
      </c>
      <c r="BG15" s="119">
        <v>1</v>
      </c>
      <c r="BH15" s="119">
        <v>1</v>
      </c>
      <c r="BI15" s="119">
        <v>11</v>
      </c>
      <c r="BJ15" s="119">
        <v>42</v>
      </c>
      <c r="BK15" s="119">
        <v>42</v>
      </c>
      <c r="BL15" s="119">
        <v>0</v>
      </c>
      <c r="BO15" s="119">
        <v>84</v>
      </c>
      <c r="BP15" s="119">
        <v>739</v>
      </c>
      <c r="BQ15" s="119" t="s">
        <v>782</v>
      </c>
      <c r="BR15" s="119" t="s">
        <v>782</v>
      </c>
      <c r="BS15" s="119">
        <v>3</v>
      </c>
      <c r="BT15" s="119">
        <v>1</v>
      </c>
      <c r="BU15" s="119">
        <v>1</v>
      </c>
      <c r="BV15" s="119">
        <v>11</v>
      </c>
      <c r="BW15" s="119">
        <v>44</v>
      </c>
      <c r="BX15" s="119">
        <v>40</v>
      </c>
      <c r="BY15" s="119">
        <v>0</v>
      </c>
      <c r="CB15" s="119">
        <v>85</v>
      </c>
      <c r="CC15" s="119">
        <v>1453</v>
      </c>
      <c r="CE15" s="119">
        <v>79</v>
      </c>
      <c r="CF15" s="119">
        <v>714</v>
      </c>
      <c r="CH15" s="119">
        <v>76</v>
      </c>
      <c r="CI15" s="119">
        <v>739</v>
      </c>
      <c r="CK15" s="119">
        <v>83</v>
      </c>
      <c r="CL15" s="119" t="s">
        <v>206</v>
      </c>
      <c r="CM15" s="119" t="s">
        <v>206</v>
      </c>
      <c r="CN15" s="119" t="s">
        <v>206</v>
      </c>
      <c r="CO15" s="119" t="s">
        <v>206</v>
      </c>
      <c r="CP15" s="119" t="s">
        <v>206</v>
      </c>
      <c r="CQ15" s="119" t="s">
        <v>206</v>
      </c>
      <c r="CR15" s="119" t="s">
        <v>206</v>
      </c>
      <c r="CS15" s="119" t="s">
        <v>206</v>
      </c>
      <c r="CT15" s="119" t="s">
        <v>206</v>
      </c>
    </row>
    <row r="16" spans="2:98" ht="12.75">
      <c r="B16" s="119" t="s">
        <v>61</v>
      </c>
      <c r="C16" s="119">
        <v>275</v>
      </c>
      <c r="D16" s="119">
        <v>7</v>
      </c>
      <c r="E16" s="119">
        <v>0</v>
      </c>
      <c r="F16" s="119">
        <v>28</v>
      </c>
      <c r="G16" s="119">
        <v>3</v>
      </c>
      <c r="H16" s="119">
        <v>2</v>
      </c>
      <c r="I16" s="119">
        <v>26</v>
      </c>
      <c r="J16" s="119">
        <v>28</v>
      </c>
      <c r="K16" s="119">
        <v>6</v>
      </c>
      <c r="O16" s="119">
        <v>33</v>
      </c>
      <c r="P16" s="119">
        <v>155</v>
      </c>
      <c r="Q16" s="119">
        <v>7</v>
      </c>
      <c r="R16" s="119">
        <v>0</v>
      </c>
      <c r="S16" s="119">
        <v>34</v>
      </c>
      <c r="T16" s="119">
        <v>4</v>
      </c>
      <c r="U16" s="119" t="s">
        <v>782</v>
      </c>
      <c r="V16" s="119">
        <v>30</v>
      </c>
      <c r="W16" s="119">
        <v>21</v>
      </c>
      <c r="X16" s="119">
        <v>2</v>
      </c>
      <c r="AB16" s="119">
        <v>23</v>
      </c>
      <c r="AC16" s="119">
        <v>120</v>
      </c>
      <c r="AD16" s="119">
        <v>8</v>
      </c>
      <c r="AE16" s="119">
        <v>0</v>
      </c>
      <c r="AF16" s="119">
        <v>20</v>
      </c>
      <c r="AG16" s="119">
        <v>3</v>
      </c>
      <c r="AH16" s="119" t="s">
        <v>782</v>
      </c>
      <c r="AI16" s="119">
        <v>22</v>
      </c>
      <c r="AJ16" s="119">
        <v>36</v>
      </c>
      <c r="AK16" s="119">
        <v>11</v>
      </c>
      <c r="AO16" s="119">
        <v>47</v>
      </c>
      <c r="AP16" s="119">
        <v>274</v>
      </c>
      <c r="AQ16" s="119">
        <v>7</v>
      </c>
      <c r="AR16" s="119">
        <v>0</v>
      </c>
      <c r="AS16" s="119">
        <v>22</v>
      </c>
      <c r="AT16" s="119">
        <v>5</v>
      </c>
      <c r="AU16" s="119">
        <v>0</v>
      </c>
      <c r="AV16" s="119">
        <v>27</v>
      </c>
      <c r="AW16" s="119">
        <v>32</v>
      </c>
      <c r="AX16" s="119">
        <v>6</v>
      </c>
      <c r="AY16" s="119">
        <v>0</v>
      </c>
      <c r="BB16" s="119">
        <v>38</v>
      </c>
      <c r="BC16" s="119">
        <v>154</v>
      </c>
      <c r="BD16" s="119">
        <v>7</v>
      </c>
      <c r="BE16" s="119">
        <v>0</v>
      </c>
      <c r="BF16" s="119">
        <v>26</v>
      </c>
      <c r="BG16" s="119">
        <v>5</v>
      </c>
      <c r="BH16" s="119">
        <v>0</v>
      </c>
      <c r="BI16" s="119">
        <v>25</v>
      </c>
      <c r="BJ16" s="119">
        <v>32</v>
      </c>
      <c r="BK16" s="119">
        <v>5</v>
      </c>
      <c r="BL16" s="119">
        <v>0</v>
      </c>
      <c r="BO16" s="119">
        <v>37</v>
      </c>
      <c r="BP16" s="119">
        <v>120</v>
      </c>
      <c r="BQ16" s="119">
        <v>7</v>
      </c>
      <c r="BR16" s="119">
        <v>0</v>
      </c>
      <c r="BS16" s="119">
        <v>17</v>
      </c>
      <c r="BT16" s="119">
        <v>6</v>
      </c>
      <c r="BU16" s="119">
        <v>0</v>
      </c>
      <c r="BV16" s="119">
        <v>31</v>
      </c>
      <c r="BW16" s="119">
        <v>33</v>
      </c>
      <c r="BX16" s="119">
        <v>8</v>
      </c>
      <c r="BY16" s="119">
        <v>0</v>
      </c>
      <c r="CB16" s="119">
        <v>40</v>
      </c>
      <c r="CC16" s="119">
        <v>274</v>
      </c>
      <c r="CE16" s="119">
        <v>26</v>
      </c>
      <c r="CF16" s="119">
        <v>154</v>
      </c>
      <c r="CH16" s="119">
        <v>19</v>
      </c>
      <c r="CI16" s="119">
        <v>120</v>
      </c>
      <c r="CK16" s="119">
        <v>35</v>
      </c>
      <c r="CL16" s="119" t="s">
        <v>206</v>
      </c>
      <c r="CM16" s="119" t="s">
        <v>206</v>
      </c>
      <c r="CN16" s="119" t="s">
        <v>206</v>
      </c>
      <c r="CO16" s="119" t="s">
        <v>206</v>
      </c>
      <c r="CP16" s="119" t="s">
        <v>206</v>
      </c>
      <c r="CQ16" s="119" t="s">
        <v>206</v>
      </c>
      <c r="CR16" s="119" t="s">
        <v>206</v>
      </c>
      <c r="CS16" s="119" t="s">
        <v>206</v>
      </c>
      <c r="CT16" s="119" t="s">
        <v>206</v>
      </c>
    </row>
    <row r="17" spans="2:98" ht="12.75">
      <c r="B17" s="119" t="s">
        <v>114</v>
      </c>
      <c r="C17" s="119">
        <v>805</v>
      </c>
      <c r="D17" s="119">
        <v>6</v>
      </c>
      <c r="E17" s="119" t="s">
        <v>782</v>
      </c>
      <c r="F17" s="119">
        <v>30</v>
      </c>
      <c r="G17" s="119">
        <v>6</v>
      </c>
      <c r="H17" s="119">
        <v>3</v>
      </c>
      <c r="I17" s="119">
        <v>23</v>
      </c>
      <c r="J17" s="119">
        <v>28</v>
      </c>
      <c r="K17" s="119">
        <v>3</v>
      </c>
      <c r="O17" s="119">
        <v>31</v>
      </c>
      <c r="P17" s="119">
        <v>415</v>
      </c>
      <c r="Q17" s="119">
        <v>5</v>
      </c>
      <c r="R17" s="119" t="s">
        <v>782</v>
      </c>
      <c r="S17" s="119">
        <v>34</v>
      </c>
      <c r="T17" s="119">
        <v>5</v>
      </c>
      <c r="U17" s="119">
        <v>3</v>
      </c>
      <c r="V17" s="119">
        <v>26</v>
      </c>
      <c r="W17" s="119">
        <v>26</v>
      </c>
      <c r="X17" s="119">
        <v>1</v>
      </c>
      <c r="AB17" s="119">
        <v>27</v>
      </c>
      <c r="AC17" s="119">
        <v>390</v>
      </c>
      <c r="AD17" s="119">
        <v>7</v>
      </c>
      <c r="AE17" s="119" t="s">
        <v>782</v>
      </c>
      <c r="AF17" s="119">
        <v>27</v>
      </c>
      <c r="AG17" s="119">
        <v>7</v>
      </c>
      <c r="AH17" s="119">
        <v>3</v>
      </c>
      <c r="AI17" s="119">
        <v>21</v>
      </c>
      <c r="AJ17" s="119">
        <v>31</v>
      </c>
      <c r="AK17" s="119">
        <v>5</v>
      </c>
      <c r="AO17" s="119">
        <v>36</v>
      </c>
      <c r="AP17" s="119">
        <v>801</v>
      </c>
      <c r="AQ17" s="119">
        <v>8</v>
      </c>
      <c r="AR17" s="119" t="s">
        <v>782</v>
      </c>
      <c r="AS17" s="119">
        <v>25</v>
      </c>
      <c r="AT17" s="119">
        <v>4</v>
      </c>
      <c r="AU17" s="119">
        <v>2</v>
      </c>
      <c r="AV17" s="119">
        <v>30</v>
      </c>
      <c r="AW17" s="119">
        <v>25</v>
      </c>
      <c r="AX17" s="119">
        <v>6</v>
      </c>
      <c r="AY17" s="119">
        <v>0</v>
      </c>
      <c r="BB17" s="119">
        <v>31</v>
      </c>
      <c r="BC17" s="119">
        <v>414</v>
      </c>
      <c r="BD17" s="119">
        <v>6</v>
      </c>
      <c r="BE17" s="119" t="s">
        <v>782</v>
      </c>
      <c r="BF17" s="119">
        <v>24</v>
      </c>
      <c r="BG17" s="119">
        <v>4</v>
      </c>
      <c r="BH17" s="119">
        <v>1</v>
      </c>
      <c r="BI17" s="119">
        <v>30</v>
      </c>
      <c r="BJ17" s="119">
        <v>28</v>
      </c>
      <c r="BK17" s="119">
        <v>7</v>
      </c>
      <c r="BL17" s="119">
        <v>0</v>
      </c>
      <c r="BO17" s="119">
        <v>35</v>
      </c>
      <c r="BP17" s="119">
        <v>387</v>
      </c>
      <c r="BQ17" s="119">
        <v>9</v>
      </c>
      <c r="BR17" s="119" t="s">
        <v>782</v>
      </c>
      <c r="BS17" s="119">
        <v>26</v>
      </c>
      <c r="BT17" s="119">
        <v>4</v>
      </c>
      <c r="BU17" s="119">
        <v>3</v>
      </c>
      <c r="BV17" s="119">
        <v>30</v>
      </c>
      <c r="BW17" s="119">
        <v>23</v>
      </c>
      <c r="BX17" s="119">
        <v>5</v>
      </c>
      <c r="BY17" s="119">
        <v>0</v>
      </c>
      <c r="CB17" s="119">
        <v>27</v>
      </c>
      <c r="CC17" s="119">
        <v>801</v>
      </c>
      <c r="CE17" s="119">
        <v>23</v>
      </c>
      <c r="CF17" s="119">
        <v>414</v>
      </c>
      <c r="CH17" s="119">
        <v>23</v>
      </c>
      <c r="CI17" s="119">
        <v>387</v>
      </c>
      <c r="CK17" s="119">
        <v>22</v>
      </c>
      <c r="CL17" s="119" t="s">
        <v>206</v>
      </c>
      <c r="CM17" s="119" t="s">
        <v>206</v>
      </c>
      <c r="CN17" s="119" t="s">
        <v>206</v>
      </c>
      <c r="CO17" s="119" t="s">
        <v>206</v>
      </c>
      <c r="CP17" s="119" t="s">
        <v>206</v>
      </c>
      <c r="CQ17" s="119" t="s">
        <v>206</v>
      </c>
      <c r="CR17" s="119" t="s">
        <v>206</v>
      </c>
      <c r="CS17" s="119" t="s">
        <v>206</v>
      </c>
      <c r="CT17" s="119" t="s">
        <v>206</v>
      </c>
    </row>
    <row r="18" spans="2:98" ht="12.75">
      <c r="B18" s="119" t="s">
        <v>107</v>
      </c>
      <c r="C18" s="119">
        <v>13986</v>
      </c>
      <c r="D18" s="119">
        <v>1</v>
      </c>
      <c r="E18" s="119">
        <v>0</v>
      </c>
      <c r="F18" s="119">
        <v>8</v>
      </c>
      <c r="G18" s="119">
        <v>2</v>
      </c>
      <c r="H18" s="119">
        <v>1</v>
      </c>
      <c r="I18" s="119">
        <v>15</v>
      </c>
      <c r="J18" s="119">
        <v>43</v>
      </c>
      <c r="K18" s="119">
        <v>30</v>
      </c>
      <c r="O18" s="119">
        <v>73</v>
      </c>
      <c r="P18" s="119">
        <v>7193</v>
      </c>
      <c r="Q18" s="119">
        <v>1</v>
      </c>
      <c r="R18" s="119">
        <v>0</v>
      </c>
      <c r="S18" s="119">
        <v>9</v>
      </c>
      <c r="T18" s="119">
        <v>2</v>
      </c>
      <c r="U18" s="119">
        <v>1</v>
      </c>
      <c r="V18" s="119">
        <v>17</v>
      </c>
      <c r="W18" s="119">
        <v>44</v>
      </c>
      <c r="X18" s="119">
        <v>24</v>
      </c>
      <c r="AB18" s="119">
        <v>69</v>
      </c>
      <c r="AC18" s="119">
        <v>6793</v>
      </c>
      <c r="AD18" s="119">
        <v>1</v>
      </c>
      <c r="AE18" s="119">
        <v>0</v>
      </c>
      <c r="AF18" s="119">
        <v>7</v>
      </c>
      <c r="AG18" s="119">
        <v>1</v>
      </c>
      <c r="AH18" s="119">
        <v>1</v>
      </c>
      <c r="AI18" s="119">
        <v>13</v>
      </c>
      <c r="AJ18" s="119">
        <v>42</v>
      </c>
      <c r="AK18" s="119">
        <v>36</v>
      </c>
      <c r="AO18" s="119">
        <v>78</v>
      </c>
      <c r="AP18" s="119">
        <v>13985</v>
      </c>
      <c r="AQ18" s="119">
        <v>1</v>
      </c>
      <c r="AR18" s="119">
        <v>0</v>
      </c>
      <c r="AS18" s="119">
        <v>5</v>
      </c>
      <c r="AT18" s="119">
        <v>1</v>
      </c>
      <c r="AU18" s="119">
        <v>1</v>
      </c>
      <c r="AV18" s="119">
        <v>14</v>
      </c>
      <c r="AW18" s="119">
        <v>43</v>
      </c>
      <c r="AX18" s="119">
        <v>34</v>
      </c>
      <c r="AY18" s="119">
        <v>0</v>
      </c>
      <c r="BB18" s="119">
        <v>77</v>
      </c>
      <c r="BC18" s="119">
        <v>7192</v>
      </c>
      <c r="BD18" s="119">
        <v>1</v>
      </c>
      <c r="BE18" s="119">
        <v>0</v>
      </c>
      <c r="BF18" s="119">
        <v>6</v>
      </c>
      <c r="BG18" s="119">
        <v>1</v>
      </c>
      <c r="BH18" s="119">
        <v>1</v>
      </c>
      <c r="BI18" s="119">
        <v>13</v>
      </c>
      <c r="BJ18" s="119">
        <v>41</v>
      </c>
      <c r="BK18" s="119">
        <v>37</v>
      </c>
      <c r="BL18" s="119" t="s">
        <v>782</v>
      </c>
      <c r="BO18" s="119">
        <v>78</v>
      </c>
      <c r="BP18" s="119">
        <v>6793</v>
      </c>
      <c r="BQ18" s="119">
        <v>1</v>
      </c>
      <c r="BR18" s="119">
        <v>0</v>
      </c>
      <c r="BS18" s="119">
        <v>5</v>
      </c>
      <c r="BT18" s="119">
        <v>1</v>
      </c>
      <c r="BU18" s="119">
        <v>1</v>
      </c>
      <c r="BV18" s="119">
        <v>16</v>
      </c>
      <c r="BW18" s="119">
        <v>45</v>
      </c>
      <c r="BX18" s="119">
        <v>32</v>
      </c>
      <c r="BY18" s="119" t="s">
        <v>782</v>
      </c>
      <c r="CB18" s="119">
        <v>76</v>
      </c>
      <c r="CC18" s="119">
        <v>13985</v>
      </c>
      <c r="CE18" s="119">
        <v>68</v>
      </c>
      <c r="CF18" s="119">
        <v>7192</v>
      </c>
      <c r="CH18" s="119">
        <v>65</v>
      </c>
      <c r="CI18" s="119">
        <v>6793</v>
      </c>
      <c r="CK18" s="119">
        <v>70</v>
      </c>
      <c r="CL18" s="119" t="s">
        <v>206</v>
      </c>
      <c r="CM18" s="119" t="s">
        <v>206</v>
      </c>
      <c r="CN18" s="119" t="s">
        <v>206</v>
      </c>
      <c r="CO18" s="119" t="s">
        <v>206</v>
      </c>
      <c r="CP18" s="119" t="s">
        <v>206</v>
      </c>
      <c r="CQ18" s="119" t="s">
        <v>206</v>
      </c>
      <c r="CR18" s="119" t="s">
        <v>206</v>
      </c>
      <c r="CS18" s="119" t="s">
        <v>206</v>
      </c>
      <c r="CT18" s="119" t="s">
        <v>206</v>
      </c>
    </row>
    <row r="19" spans="2:98" ht="12.75">
      <c r="B19" s="119" t="s">
        <v>12</v>
      </c>
      <c r="C19" s="119">
        <v>15816</v>
      </c>
      <c r="D19" s="119">
        <v>1</v>
      </c>
      <c r="E19" s="119">
        <v>0</v>
      </c>
      <c r="F19" s="119">
        <v>4</v>
      </c>
      <c r="G19" s="119">
        <v>1</v>
      </c>
      <c r="H19" s="119">
        <v>1</v>
      </c>
      <c r="I19" s="119">
        <v>11</v>
      </c>
      <c r="J19" s="119">
        <v>47</v>
      </c>
      <c r="K19" s="119">
        <v>36</v>
      </c>
      <c r="O19" s="119">
        <v>83</v>
      </c>
      <c r="P19" s="119">
        <v>8038</v>
      </c>
      <c r="Q19" s="119">
        <v>1</v>
      </c>
      <c r="R19" s="119" t="s">
        <v>782</v>
      </c>
      <c r="S19" s="119">
        <v>5</v>
      </c>
      <c r="T19" s="119">
        <v>1</v>
      </c>
      <c r="U19" s="119">
        <v>1</v>
      </c>
      <c r="V19" s="119">
        <v>14</v>
      </c>
      <c r="W19" s="119">
        <v>49</v>
      </c>
      <c r="X19" s="119">
        <v>29</v>
      </c>
      <c r="AB19" s="119">
        <v>79</v>
      </c>
      <c r="AC19" s="119">
        <v>7778</v>
      </c>
      <c r="AD19" s="119">
        <v>0</v>
      </c>
      <c r="AE19" s="119" t="s">
        <v>782</v>
      </c>
      <c r="AF19" s="119">
        <v>2</v>
      </c>
      <c r="AG19" s="119">
        <v>0</v>
      </c>
      <c r="AH19" s="119">
        <v>0</v>
      </c>
      <c r="AI19" s="119">
        <v>9</v>
      </c>
      <c r="AJ19" s="119">
        <v>45</v>
      </c>
      <c r="AK19" s="119">
        <v>42</v>
      </c>
      <c r="AO19" s="119">
        <v>87</v>
      </c>
      <c r="AP19" s="119">
        <v>15822</v>
      </c>
      <c r="AQ19" s="119">
        <v>0</v>
      </c>
      <c r="AR19" s="119">
        <v>0</v>
      </c>
      <c r="AS19" s="119">
        <v>3</v>
      </c>
      <c r="AT19" s="119">
        <v>1</v>
      </c>
      <c r="AU19" s="119">
        <v>1</v>
      </c>
      <c r="AV19" s="119">
        <v>14</v>
      </c>
      <c r="AW19" s="119">
        <v>45</v>
      </c>
      <c r="AX19" s="119">
        <v>35</v>
      </c>
      <c r="AY19" s="119">
        <v>0</v>
      </c>
      <c r="BB19" s="119">
        <v>81</v>
      </c>
      <c r="BC19" s="119">
        <v>8041</v>
      </c>
      <c r="BD19" s="119">
        <v>1</v>
      </c>
      <c r="BE19" s="119" t="s">
        <v>782</v>
      </c>
      <c r="BF19" s="119">
        <v>4</v>
      </c>
      <c r="BG19" s="119">
        <v>1</v>
      </c>
      <c r="BH19" s="119">
        <v>1</v>
      </c>
      <c r="BI19" s="119">
        <v>13</v>
      </c>
      <c r="BJ19" s="119">
        <v>43</v>
      </c>
      <c r="BK19" s="119">
        <v>38</v>
      </c>
      <c r="BL19" s="119">
        <v>0</v>
      </c>
      <c r="BO19" s="119">
        <v>81</v>
      </c>
      <c r="BP19" s="119">
        <v>7781</v>
      </c>
      <c r="BQ19" s="119">
        <v>0</v>
      </c>
      <c r="BR19" s="119" t="s">
        <v>782</v>
      </c>
      <c r="BS19" s="119">
        <v>2</v>
      </c>
      <c r="BT19" s="119">
        <v>1</v>
      </c>
      <c r="BU19" s="119">
        <v>1</v>
      </c>
      <c r="BV19" s="119">
        <v>15</v>
      </c>
      <c r="BW19" s="119">
        <v>48</v>
      </c>
      <c r="BX19" s="119">
        <v>32</v>
      </c>
      <c r="BY19" s="119">
        <v>0</v>
      </c>
      <c r="CB19" s="119">
        <v>81</v>
      </c>
      <c r="CC19" s="119">
        <v>15816</v>
      </c>
      <c r="CE19" s="119">
        <v>75</v>
      </c>
      <c r="CF19" s="119">
        <v>8038</v>
      </c>
      <c r="CH19" s="119">
        <v>73</v>
      </c>
      <c r="CI19" s="119">
        <v>7778</v>
      </c>
      <c r="CK19" s="119">
        <v>78</v>
      </c>
      <c r="CL19" s="119" t="s">
        <v>206</v>
      </c>
      <c r="CM19" s="119" t="s">
        <v>206</v>
      </c>
      <c r="CN19" s="119" t="s">
        <v>206</v>
      </c>
      <c r="CO19" s="119" t="s">
        <v>206</v>
      </c>
      <c r="CP19" s="119" t="s">
        <v>206</v>
      </c>
      <c r="CQ19" s="119" t="s">
        <v>206</v>
      </c>
      <c r="CR19" s="119" t="s">
        <v>206</v>
      </c>
      <c r="CS19" s="119" t="s">
        <v>206</v>
      </c>
      <c r="CT19" s="119" t="s">
        <v>206</v>
      </c>
    </row>
    <row r="20" spans="2:98" ht="12.75">
      <c r="B20" s="119" t="s">
        <v>62</v>
      </c>
      <c r="C20" s="119">
        <v>5174</v>
      </c>
      <c r="D20" s="119">
        <v>1</v>
      </c>
      <c r="E20" s="119">
        <v>0</v>
      </c>
      <c r="F20" s="119">
        <v>4</v>
      </c>
      <c r="G20" s="119">
        <v>1</v>
      </c>
      <c r="H20" s="119">
        <v>1</v>
      </c>
      <c r="I20" s="119">
        <v>14</v>
      </c>
      <c r="J20" s="119">
        <v>51</v>
      </c>
      <c r="K20" s="119">
        <v>28</v>
      </c>
      <c r="O20" s="119">
        <v>80</v>
      </c>
      <c r="P20" s="119">
        <v>2595</v>
      </c>
      <c r="Q20" s="119">
        <v>1</v>
      </c>
      <c r="R20" s="119">
        <v>0</v>
      </c>
      <c r="S20" s="119">
        <v>5</v>
      </c>
      <c r="T20" s="119">
        <v>2</v>
      </c>
      <c r="U20" s="119">
        <v>1</v>
      </c>
      <c r="V20" s="119">
        <v>17</v>
      </c>
      <c r="W20" s="119">
        <v>53</v>
      </c>
      <c r="X20" s="119">
        <v>22</v>
      </c>
      <c r="AB20" s="119">
        <v>75</v>
      </c>
      <c r="AC20" s="119">
        <v>2579</v>
      </c>
      <c r="AD20" s="119">
        <v>1</v>
      </c>
      <c r="AE20" s="119">
        <v>0</v>
      </c>
      <c r="AF20" s="119">
        <v>2</v>
      </c>
      <c r="AG20" s="119">
        <v>0</v>
      </c>
      <c r="AH20" s="119">
        <v>1</v>
      </c>
      <c r="AI20" s="119">
        <v>12</v>
      </c>
      <c r="AJ20" s="119">
        <v>50</v>
      </c>
      <c r="AK20" s="119">
        <v>34</v>
      </c>
      <c r="AO20" s="119">
        <v>84</v>
      </c>
      <c r="AP20" s="119">
        <v>5178</v>
      </c>
      <c r="AQ20" s="119">
        <v>1</v>
      </c>
      <c r="AR20" s="119">
        <v>0</v>
      </c>
      <c r="AS20" s="119">
        <v>3</v>
      </c>
      <c r="AT20" s="119">
        <v>1</v>
      </c>
      <c r="AU20" s="119">
        <v>1</v>
      </c>
      <c r="AV20" s="119">
        <v>16</v>
      </c>
      <c r="AW20" s="119">
        <v>51</v>
      </c>
      <c r="AX20" s="119">
        <v>27</v>
      </c>
      <c r="AY20" s="119" t="s">
        <v>782</v>
      </c>
      <c r="BB20" s="119">
        <v>78</v>
      </c>
      <c r="BC20" s="119">
        <v>2597</v>
      </c>
      <c r="BD20" s="119">
        <v>1</v>
      </c>
      <c r="BE20" s="119">
        <v>0</v>
      </c>
      <c r="BF20" s="119">
        <v>4</v>
      </c>
      <c r="BG20" s="119">
        <v>1</v>
      </c>
      <c r="BH20" s="119">
        <v>1</v>
      </c>
      <c r="BI20" s="119">
        <v>16</v>
      </c>
      <c r="BJ20" s="119">
        <v>48</v>
      </c>
      <c r="BK20" s="119">
        <v>30</v>
      </c>
      <c r="BL20" s="119" t="s">
        <v>782</v>
      </c>
      <c r="BO20" s="119">
        <v>78</v>
      </c>
      <c r="BP20" s="119">
        <v>2581</v>
      </c>
      <c r="BQ20" s="119">
        <v>1</v>
      </c>
      <c r="BR20" s="119">
        <v>0</v>
      </c>
      <c r="BS20" s="119">
        <v>3</v>
      </c>
      <c r="BT20" s="119">
        <v>1</v>
      </c>
      <c r="BU20" s="119">
        <v>1</v>
      </c>
      <c r="BV20" s="119">
        <v>17</v>
      </c>
      <c r="BW20" s="119">
        <v>53</v>
      </c>
      <c r="BX20" s="119">
        <v>25</v>
      </c>
      <c r="BY20" s="119">
        <v>0</v>
      </c>
      <c r="CB20" s="119">
        <v>78</v>
      </c>
      <c r="CC20" s="119">
        <v>5174</v>
      </c>
      <c r="CE20" s="119">
        <v>72</v>
      </c>
      <c r="CF20" s="119">
        <v>2595</v>
      </c>
      <c r="CH20" s="119">
        <v>69</v>
      </c>
      <c r="CI20" s="119">
        <v>2579</v>
      </c>
      <c r="CK20" s="119">
        <v>74</v>
      </c>
      <c r="CL20" s="119" t="s">
        <v>206</v>
      </c>
      <c r="CM20" s="119" t="s">
        <v>206</v>
      </c>
      <c r="CN20" s="119" t="s">
        <v>206</v>
      </c>
      <c r="CO20" s="119" t="s">
        <v>206</v>
      </c>
      <c r="CP20" s="119" t="s">
        <v>206</v>
      </c>
      <c r="CQ20" s="119" t="s">
        <v>206</v>
      </c>
      <c r="CR20" s="119" t="s">
        <v>206</v>
      </c>
      <c r="CS20" s="119" t="s">
        <v>206</v>
      </c>
      <c r="CT20" s="119" t="s">
        <v>206</v>
      </c>
    </row>
    <row r="21" spans="2:98" ht="12.75">
      <c r="B21" s="119" t="s">
        <v>63</v>
      </c>
      <c r="C21" s="119">
        <v>1700</v>
      </c>
      <c r="D21" s="119">
        <v>0</v>
      </c>
      <c r="E21" s="119">
        <v>0</v>
      </c>
      <c r="F21" s="119">
        <v>3</v>
      </c>
      <c r="G21" s="119">
        <v>1</v>
      </c>
      <c r="H21" s="119">
        <v>1</v>
      </c>
      <c r="I21" s="119">
        <v>11</v>
      </c>
      <c r="J21" s="119">
        <v>49</v>
      </c>
      <c r="K21" s="119">
        <v>35</v>
      </c>
      <c r="O21" s="119">
        <v>84</v>
      </c>
      <c r="P21" s="119">
        <v>836</v>
      </c>
      <c r="Q21" s="119" t="s">
        <v>782</v>
      </c>
      <c r="R21" s="119">
        <v>0</v>
      </c>
      <c r="S21" s="119">
        <v>5</v>
      </c>
      <c r="T21" s="119">
        <v>1</v>
      </c>
      <c r="U21" s="119">
        <v>1</v>
      </c>
      <c r="V21" s="119">
        <v>14</v>
      </c>
      <c r="W21" s="119">
        <v>50</v>
      </c>
      <c r="X21" s="119">
        <v>28</v>
      </c>
      <c r="AB21" s="119">
        <v>78</v>
      </c>
      <c r="AC21" s="119">
        <v>864</v>
      </c>
      <c r="AD21" s="119" t="s">
        <v>782</v>
      </c>
      <c r="AE21" s="119">
        <v>0</v>
      </c>
      <c r="AF21" s="119">
        <v>1</v>
      </c>
      <c r="AG21" s="119">
        <v>0</v>
      </c>
      <c r="AH21" s="119">
        <v>1</v>
      </c>
      <c r="AI21" s="119">
        <v>8</v>
      </c>
      <c r="AJ21" s="119">
        <v>47</v>
      </c>
      <c r="AK21" s="119">
        <v>42</v>
      </c>
      <c r="AO21" s="119">
        <v>89</v>
      </c>
      <c r="AP21" s="119">
        <v>1700</v>
      </c>
      <c r="AQ21" s="119">
        <v>0</v>
      </c>
      <c r="AR21" s="119">
        <v>0</v>
      </c>
      <c r="AS21" s="119">
        <v>3</v>
      </c>
      <c r="AT21" s="119">
        <v>2</v>
      </c>
      <c r="AU21" s="119">
        <v>1</v>
      </c>
      <c r="AV21" s="119">
        <v>13</v>
      </c>
      <c r="AW21" s="119">
        <v>46</v>
      </c>
      <c r="AX21" s="119">
        <v>34</v>
      </c>
      <c r="AY21" s="119">
        <v>0</v>
      </c>
      <c r="BB21" s="119">
        <v>81</v>
      </c>
      <c r="BC21" s="119">
        <v>836</v>
      </c>
      <c r="BD21" s="119" t="s">
        <v>782</v>
      </c>
      <c r="BE21" s="119">
        <v>0</v>
      </c>
      <c r="BF21" s="119">
        <v>5</v>
      </c>
      <c r="BG21" s="119">
        <v>1</v>
      </c>
      <c r="BH21" s="119">
        <v>1</v>
      </c>
      <c r="BI21" s="119">
        <v>12</v>
      </c>
      <c r="BJ21" s="119">
        <v>44</v>
      </c>
      <c r="BK21" s="119">
        <v>36</v>
      </c>
      <c r="BL21" s="119">
        <v>0</v>
      </c>
      <c r="BO21" s="119">
        <v>80</v>
      </c>
      <c r="BP21" s="119">
        <v>864</v>
      </c>
      <c r="BQ21" s="119" t="s">
        <v>782</v>
      </c>
      <c r="BR21" s="119">
        <v>0</v>
      </c>
      <c r="BS21" s="119">
        <v>2</v>
      </c>
      <c r="BT21" s="119">
        <v>2</v>
      </c>
      <c r="BU21" s="119">
        <v>1</v>
      </c>
      <c r="BV21" s="119">
        <v>14</v>
      </c>
      <c r="BW21" s="119">
        <v>48</v>
      </c>
      <c r="BX21" s="119">
        <v>33</v>
      </c>
      <c r="BY21" s="119">
        <v>0</v>
      </c>
      <c r="CB21" s="119">
        <v>81</v>
      </c>
      <c r="CC21" s="119">
        <v>1700</v>
      </c>
      <c r="CE21" s="119">
        <v>75</v>
      </c>
      <c r="CF21" s="119">
        <v>836</v>
      </c>
      <c r="CH21" s="119">
        <v>72</v>
      </c>
      <c r="CI21" s="119">
        <v>864</v>
      </c>
      <c r="CK21" s="119">
        <v>79</v>
      </c>
      <c r="CL21" s="119" t="s">
        <v>206</v>
      </c>
      <c r="CM21" s="119" t="s">
        <v>206</v>
      </c>
      <c r="CN21" s="119" t="s">
        <v>206</v>
      </c>
      <c r="CO21" s="119" t="s">
        <v>206</v>
      </c>
      <c r="CP21" s="119" t="s">
        <v>206</v>
      </c>
      <c r="CQ21" s="119" t="s">
        <v>206</v>
      </c>
      <c r="CR21" s="119" t="s">
        <v>206</v>
      </c>
      <c r="CS21" s="119" t="s">
        <v>206</v>
      </c>
      <c r="CT21" s="119" t="s">
        <v>206</v>
      </c>
    </row>
    <row r="22" spans="2:98" ht="12.75">
      <c r="B22" s="119" t="s">
        <v>64</v>
      </c>
      <c r="C22" s="119">
        <v>3298</v>
      </c>
      <c r="D22" s="119">
        <v>0</v>
      </c>
      <c r="E22" s="119" t="s">
        <v>782</v>
      </c>
      <c r="F22" s="119">
        <v>3</v>
      </c>
      <c r="G22" s="119">
        <v>0</v>
      </c>
      <c r="H22" s="119">
        <v>0</v>
      </c>
      <c r="I22" s="119">
        <v>8</v>
      </c>
      <c r="J22" s="119">
        <v>41</v>
      </c>
      <c r="K22" s="119">
        <v>46</v>
      </c>
      <c r="O22" s="119">
        <v>87</v>
      </c>
      <c r="P22" s="119">
        <v>1701</v>
      </c>
      <c r="Q22" s="119" t="s">
        <v>782</v>
      </c>
      <c r="R22" s="119">
        <v>0</v>
      </c>
      <c r="S22" s="119">
        <v>4</v>
      </c>
      <c r="T22" s="119">
        <v>0</v>
      </c>
      <c r="U22" s="119">
        <v>1</v>
      </c>
      <c r="V22" s="119">
        <v>10</v>
      </c>
      <c r="W22" s="119">
        <v>45</v>
      </c>
      <c r="X22" s="119">
        <v>39</v>
      </c>
      <c r="AB22" s="119">
        <v>84</v>
      </c>
      <c r="AC22" s="119">
        <v>1597</v>
      </c>
      <c r="AD22" s="119" t="s">
        <v>782</v>
      </c>
      <c r="AE22" s="119" t="s">
        <v>782</v>
      </c>
      <c r="AF22" s="119">
        <v>2</v>
      </c>
      <c r="AG22" s="119">
        <v>1</v>
      </c>
      <c r="AH22" s="119">
        <v>0</v>
      </c>
      <c r="AI22" s="119">
        <v>6</v>
      </c>
      <c r="AJ22" s="119">
        <v>38</v>
      </c>
      <c r="AK22" s="119">
        <v>53</v>
      </c>
      <c r="AO22" s="119">
        <v>91</v>
      </c>
      <c r="AP22" s="119">
        <v>3298</v>
      </c>
      <c r="AQ22" s="119">
        <v>0</v>
      </c>
      <c r="AR22" s="119" t="s">
        <v>782</v>
      </c>
      <c r="AS22" s="119">
        <v>3</v>
      </c>
      <c r="AT22" s="119">
        <v>1</v>
      </c>
      <c r="AU22" s="119">
        <v>0</v>
      </c>
      <c r="AV22" s="119">
        <v>11</v>
      </c>
      <c r="AW22" s="119">
        <v>40</v>
      </c>
      <c r="AX22" s="119">
        <v>45</v>
      </c>
      <c r="AY22" s="119">
        <v>0</v>
      </c>
      <c r="BB22" s="119">
        <v>85</v>
      </c>
      <c r="BC22" s="119">
        <v>1701</v>
      </c>
      <c r="BD22" s="119" t="s">
        <v>782</v>
      </c>
      <c r="BE22" s="119">
        <v>0</v>
      </c>
      <c r="BF22" s="119">
        <v>4</v>
      </c>
      <c r="BG22" s="119">
        <v>1</v>
      </c>
      <c r="BH22" s="119">
        <v>0</v>
      </c>
      <c r="BI22" s="119">
        <v>9</v>
      </c>
      <c r="BJ22" s="119">
        <v>37</v>
      </c>
      <c r="BK22" s="119">
        <v>48</v>
      </c>
      <c r="BL22" s="119" t="s">
        <v>782</v>
      </c>
      <c r="BO22" s="119">
        <v>86</v>
      </c>
      <c r="BP22" s="119">
        <v>1597</v>
      </c>
      <c r="BQ22" s="119" t="s">
        <v>782</v>
      </c>
      <c r="BR22" s="119" t="s">
        <v>782</v>
      </c>
      <c r="BS22" s="119">
        <v>2</v>
      </c>
      <c r="BT22" s="119">
        <v>1</v>
      </c>
      <c r="BU22" s="119">
        <v>0</v>
      </c>
      <c r="BV22" s="119">
        <v>12</v>
      </c>
      <c r="BW22" s="119">
        <v>43</v>
      </c>
      <c r="BX22" s="119">
        <v>41</v>
      </c>
      <c r="BY22" s="119" t="s">
        <v>782</v>
      </c>
      <c r="CB22" s="119">
        <v>84</v>
      </c>
      <c r="CC22" s="119">
        <v>3298</v>
      </c>
      <c r="CE22" s="119">
        <v>81</v>
      </c>
      <c r="CF22" s="119">
        <v>1701</v>
      </c>
      <c r="CH22" s="119">
        <v>79</v>
      </c>
      <c r="CI22" s="119">
        <v>1597</v>
      </c>
      <c r="CK22" s="119">
        <v>82</v>
      </c>
      <c r="CL22" s="119" t="s">
        <v>206</v>
      </c>
      <c r="CM22" s="119" t="s">
        <v>206</v>
      </c>
      <c r="CN22" s="119" t="s">
        <v>206</v>
      </c>
      <c r="CO22" s="119" t="s">
        <v>206</v>
      </c>
      <c r="CP22" s="119" t="s">
        <v>206</v>
      </c>
      <c r="CQ22" s="119" t="s">
        <v>206</v>
      </c>
      <c r="CR22" s="119" t="s">
        <v>206</v>
      </c>
      <c r="CS22" s="119" t="s">
        <v>206</v>
      </c>
      <c r="CT22" s="119" t="s">
        <v>206</v>
      </c>
    </row>
    <row r="23" spans="2:98" ht="12.75">
      <c r="B23" s="119" t="s">
        <v>108</v>
      </c>
      <c r="C23" s="119">
        <v>5644</v>
      </c>
      <c r="D23" s="119">
        <v>0</v>
      </c>
      <c r="E23" s="119">
        <v>0</v>
      </c>
      <c r="F23" s="119">
        <v>4</v>
      </c>
      <c r="G23" s="119">
        <v>1</v>
      </c>
      <c r="H23" s="119">
        <v>1</v>
      </c>
      <c r="I23" s="119">
        <v>11</v>
      </c>
      <c r="J23" s="119">
        <v>47</v>
      </c>
      <c r="K23" s="119">
        <v>37</v>
      </c>
      <c r="O23" s="119">
        <v>83</v>
      </c>
      <c r="P23" s="119">
        <v>2906</v>
      </c>
      <c r="Q23" s="119">
        <v>1</v>
      </c>
      <c r="R23" s="119" t="s">
        <v>782</v>
      </c>
      <c r="S23" s="119">
        <v>5</v>
      </c>
      <c r="T23" s="119">
        <v>1</v>
      </c>
      <c r="U23" s="119">
        <v>1</v>
      </c>
      <c r="V23" s="119">
        <v>13</v>
      </c>
      <c r="W23" s="119">
        <v>49</v>
      </c>
      <c r="X23" s="119">
        <v>30</v>
      </c>
      <c r="AB23" s="119">
        <v>79</v>
      </c>
      <c r="AC23" s="119">
        <v>2738</v>
      </c>
      <c r="AD23" s="119">
        <v>0</v>
      </c>
      <c r="AE23" s="119" t="s">
        <v>782</v>
      </c>
      <c r="AF23" s="119">
        <v>2</v>
      </c>
      <c r="AG23" s="119">
        <v>0</v>
      </c>
      <c r="AH23" s="119">
        <v>0</v>
      </c>
      <c r="AI23" s="119">
        <v>9</v>
      </c>
      <c r="AJ23" s="119">
        <v>44</v>
      </c>
      <c r="AK23" s="119">
        <v>44</v>
      </c>
      <c r="AO23" s="119">
        <v>88</v>
      </c>
      <c r="AP23" s="119">
        <v>5646</v>
      </c>
      <c r="AQ23" s="119">
        <v>0</v>
      </c>
      <c r="AR23" s="119">
        <v>0</v>
      </c>
      <c r="AS23" s="119">
        <v>3</v>
      </c>
      <c r="AT23" s="119">
        <v>1</v>
      </c>
      <c r="AU23" s="119">
        <v>1</v>
      </c>
      <c r="AV23" s="119">
        <v>14</v>
      </c>
      <c r="AW23" s="119">
        <v>43</v>
      </c>
      <c r="AX23" s="119">
        <v>38</v>
      </c>
      <c r="AY23" s="119" t="s">
        <v>782</v>
      </c>
      <c r="BB23" s="119">
        <v>81</v>
      </c>
      <c r="BC23" s="119">
        <v>2907</v>
      </c>
      <c r="BD23" s="119">
        <v>0</v>
      </c>
      <c r="BE23" s="119">
        <v>0</v>
      </c>
      <c r="BF23" s="119">
        <v>4</v>
      </c>
      <c r="BG23" s="119">
        <v>1</v>
      </c>
      <c r="BH23" s="119">
        <v>1</v>
      </c>
      <c r="BI23" s="119">
        <v>12</v>
      </c>
      <c r="BJ23" s="119">
        <v>41</v>
      </c>
      <c r="BK23" s="119">
        <v>41</v>
      </c>
      <c r="BL23" s="119" t="s">
        <v>782</v>
      </c>
      <c r="BO23" s="119">
        <v>81</v>
      </c>
      <c r="BP23" s="119">
        <v>2739</v>
      </c>
      <c r="BQ23" s="119">
        <v>0</v>
      </c>
      <c r="BR23" s="119">
        <v>0</v>
      </c>
      <c r="BS23" s="119">
        <v>2</v>
      </c>
      <c r="BT23" s="119">
        <v>1</v>
      </c>
      <c r="BU23" s="119">
        <v>1</v>
      </c>
      <c r="BV23" s="119">
        <v>15</v>
      </c>
      <c r="BW23" s="119">
        <v>46</v>
      </c>
      <c r="BX23" s="119">
        <v>35</v>
      </c>
      <c r="BY23" s="119">
        <v>0</v>
      </c>
      <c r="CB23" s="119">
        <v>81</v>
      </c>
      <c r="CC23" s="119">
        <v>5644</v>
      </c>
      <c r="CE23" s="119">
        <v>76</v>
      </c>
      <c r="CF23" s="119">
        <v>2906</v>
      </c>
      <c r="CH23" s="119">
        <v>74</v>
      </c>
      <c r="CI23" s="119">
        <v>2738</v>
      </c>
      <c r="CK23" s="119">
        <v>78</v>
      </c>
      <c r="CL23" s="119" t="s">
        <v>206</v>
      </c>
      <c r="CM23" s="119" t="s">
        <v>206</v>
      </c>
      <c r="CN23" s="119" t="s">
        <v>206</v>
      </c>
      <c r="CO23" s="119" t="s">
        <v>206</v>
      </c>
      <c r="CP23" s="119" t="s">
        <v>206</v>
      </c>
      <c r="CQ23" s="119" t="s">
        <v>206</v>
      </c>
      <c r="CR23" s="119" t="s">
        <v>206</v>
      </c>
      <c r="CS23" s="119" t="s">
        <v>206</v>
      </c>
      <c r="CT23" s="119" t="s">
        <v>206</v>
      </c>
    </row>
    <row r="24" spans="2:98" ht="12.75">
      <c r="B24" s="119" t="s">
        <v>17</v>
      </c>
      <c r="C24" s="119">
        <v>30470</v>
      </c>
      <c r="D24" s="119">
        <v>0</v>
      </c>
      <c r="E24" s="130">
        <v>0</v>
      </c>
      <c r="F24" s="130">
        <v>4</v>
      </c>
      <c r="G24" s="130">
        <v>1</v>
      </c>
      <c r="H24" s="130">
        <v>1</v>
      </c>
      <c r="I24" s="130">
        <v>13</v>
      </c>
      <c r="J24" s="130">
        <v>49</v>
      </c>
      <c r="K24" s="130">
        <v>31</v>
      </c>
      <c r="L24" s="130"/>
      <c r="O24" s="119">
        <v>80</v>
      </c>
      <c r="P24" s="119">
        <v>15754</v>
      </c>
      <c r="Q24" s="119">
        <v>0</v>
      </c>
      <c r="R24" s="119">
        <v>0</v>
      </c>
      <c r="S24" s="119">
        <v>5</v>
      </c>
      <c r="T24" s="119">
        <v>1</v>
      </c>
      <c r="U24" s="119">
        <v>1</v>
      </c>
      <c r="V24" s="119">
        <v>15</v>
      </c>
      <c r="W24" s="119">
        <v>51</v>
      </c>
      <c r="X24" s="119">
        <v>26</v>
      </c>
      <c r="AB24" s="119">
        <v>77</v>
      </c>
      <c r="AC24" s="119">
        <v>14716</v>
      </c>
      <c r="AD24" s="119">
        <v>0</v>
      </c>
      <c r="AE24" s="119">
        <v>0</v>
      </c>
      <c r="AF24" s="119">
        <v>3</v>
      </c>
      <c r="AG24" s="119">
        <v>1</v>
      </c>
      <c r="AH24" s="119">
        <v>1</v>
      </c>
      <c r="AI24" s="119">
        <v>11</v>
      </c>
      <c r="AJ24" s="119">
        <v>47</v>
      </c>
      <c r="AK24" s="119">
        <v>37</v>
      </c>
      <c r="AO24" s="119">
        <v>84</v>
      </c>
      <c r="AP24" s="119">
        <v>30470</v>
      </c>
      <c r="AQ24" s="119">
        <v>0</v>
      </c>
      <c r="AR24" s="119">
        <v>0</v>
      </c>
      <c r="AS24" s="119">
        <v>4</v>
      </c>
      <c r="AT24" s="119">
        <v>1</v>
      </c>
      <c r="AU24" s="119">
        <v>1</v>
      </c>
      <c r="AV24" s="119">
        <v>14</v>
      </c>
      <c r="AW24" s="119">
        <v>44</v>
      </c>
      <c r="AX24" s="119">
        <v>35</v>
      </c>
      <c r="AY24" s="119">
        <v>0</v>
      </c>
      <c r="BB24" s="119">
        <v>80</v>
      </c>
      <c r="BC24" s="119">
        <v>15753</v>
      </c>
      <c r="BD24" s="119">
        <v>0</v>
      </c>
      <c r="BE24" s="119">
        <v>0</v>
      </c>
      <c r="BF24" s="119">
        <v>4</v>
      </c>
      <c r="BG24" s="119">
        <v>1</v>
      </c>
      <c r="BH24" s="119">
        <v>1</v>
      </c>
      <c r="BI24" s="119">
        <v>13</v>
      </c>
      <c r="BJ24" s="119">
        <v>43</v>
      </c>
      <c r="BK24" s="119">
        <v>38</v>
      </c>
      <c r="BL24" s="119">
        <v>0</v>
      </c>
      <c r="BO24" s="119">
        <v>81</v>
      </c>
      <c r="BP24" s="119">
        <v>14717</v>
      </c>
      <c r="BQ24" s="119">
        <v>0</v>
      </c>
      <c r="BR24" s="119">
        <v>0</v>
      </c>
      <c r="BS24" s="119">
        <v>3</v>
      </c>
      <c r="BT24" s="119">
        <v>1</v>
      </c>
      <c r="BU24" s="119">
        <v>1</v>
      </c>
      <c r="BV24" s="119">
        <v>15</v>
      </c>
      <c r="BW24" s="119">
        <v>46</v>
      </c>
      <c r="BX24" s="119">
        <v>33</v>
      </c>
      <c r="BY24" s="119">
        <v>0</v>
      </c>
      <c r="CB24" s="119">
        <v>79</v>
      </c>
      <c r="CC24" s="119">
        <v>30469</v>
      </c>
      <c r="CE24" s="119">
        <v>74</v>
      </c>
      <c r="CF24" s="119">
        <v>15753</v>
      </c>
      <c r="CH24" s="119">
        <v>72</v>
      </c>
      <c r="CI24" s="119">
        <v>14716</v>
      </c>
      <c r="CK24" s="119">
        <v>76</v>
      </c>
      <c r="CL24" s="119" t="s">
        <v>206</v>
      </c>
      <c r="CM24" s="119" t="s">
        <v>206</v>
      </c>
      <c r="CN24" s="119" t="s">
        <v>206</v>
      </c>
      <c r="CO24" s="119" t="s">
        <v>206</v>
      </c>
      <c r="CP24" s="119" t="s">
        <v>206</v>
      </c>
      <c r="CQ24" s="119" t="s">
        <v>206</v>
      </c>
      <c r="CR24" s="119" t="s">
        <v>206</v>
      </c>
      <c r="CS24" s="119" t="s">
        <v>206</v>
      </c>
      <c r="CT24" s="119" t="s">
        <v>206</v>
      </c>
    </row>
    <row r="25" spans="2:98" ht="12.75">
      <c r="B25" s="119" t="s">
        <v>65</v>
      </c>
      <c r="C25" s="119">
        <v>9005</v>
      </c>
      <c r="D25" s="119">
        <v>0</v>
      </c>
      <c r="E25" s="130" t="s">
        <v>782</v>
      </c>
      <c r="F25" s="130">
        <v>3</v>
      </c>
      <c r="G25" s="130">
        <v>1</v>
      </c>
      <c r="H25" s="130">
        <v>0</v>
      </c>
      <c r="I25" s="130">
        <v>9</v>
      </c>
      <c r="J25" s="130">
        <v>47</v>
      </c>
      <c r="K25" s="130">
        <v>40</v>
      </c>
      <c r="L25" s="130"/>
      <c r="O25" s="119">
        <v>87</v>
      </c>
      <c r="P25" s="119">
        <v>4715</v>
      </c>
      <c r="Q25" s="119">
        <v>0</v>
      </c>
      <c r="R25" s="119" t="s">
        <v>782</v>
      </c>
      <c r="S25" s="119">
        <v>3</v>
      </c>
      <c r="T25" s="119">
        <v>1</v>
      </c>
      <c r="U25" s="119">
        <v>0</v>
      </c>
      <c r="V25" s="119">
        <v>11</v>
      </c>
      <c r="W25" s="119">
        <v>50</v>
      </c>
      <c r="X25" s="119">
        <v>34</v>
      </c>
      <c r="AB25" s="119">
        <v>84</v>
      </c>
      <c r="AC25" s="119">
        <v>4290</v>
      </c>
      <c r="AD25" s="119">
        <v>0</v>
      </c>
      <c r="AE25" s="119">
        <v>0</v>
      </c>
      <c r="AF25" s="119">
        <v>2</v>
      </c>
      <c r="AG25" s="119">
        <v>1</v>
      </c>
      <c r="AH25" s="119">
        <v>0</v>
      </c>
      <c r="AI25" s="119">
        <v>7</v>
      </c>
      <c r="AJ25" s="119">
        <v>44</v>
      </c>
      <c r="AK25" s="119">
        <v>46</v>
      </c>
      <c r="AO25" s="119">
        <v>90</v>
      </c>
      <c r="AP25" s="119">
        <v>9004</v>
      </c>
      <c r="AQ25" s="119">
        <v>0</v>
      </c>
      <c r="AR25" s="119" t="s">
        <v>782</v>
      </c>
      <c r="AS25" s="119">
        <v>2</v>
      </c>
      <c r="AT25" s="119">
        <v>1</v>
      </c>
      <c r="AU25" s="119">
        <v>0</v>
      </c>
      <c r="AV25" s="119">
        <v>10</v>
      </c>
      <c r="AW25" s="119">
        <v>41</v>
      </c>
      <c r="AX25" s="119">
        <v>45</v>
      </c>
      <c r="AY25" s="119">
        <v>0</v>
      </c>
      <c r="BB25" s="119">
        <v>87</v>
      </c>
      <c r="BC25" s="119">
        <v>4714</v>
      </c>
      <c r="BD25" s="119">
        <v>0</v>
      </c>
      <c r="BE25" s="119" t="s">
        <v>782</v>
      </c>
      <c r="BF25" s="119">
        <v>3</v>
      </c>
      <c r="BG25" s="119">
        <v>1</v>
      </c>
      <c r="BH25" s="119">
        <v>0</v>
      </c>
      <c r="BI25" s="119">
        <v>9</v>
      </c>
      <c r="BJ25" s="119">
        <v>38</v>
      </c>
      <c r="BK25" s="119">
        <v>48</v>
      </c>
      <c r="BL25" s="119">
        <v>0</v>
      </c>
      <c r="BO25" s="119">
        <v>87</v>
      </c>
      <c r="BP25" s="119">
        <v>4290</v>
      </c>
      <c r="BQ25" s="119">
        <v>0</v>
      </c>
      <c r="BR25" s="119">
        <v>0</v>
      </c>
      <c r="BS25" s="119">
        <v>2</v>
      </c>
      <c r="BT25" s="119">
        <v>1</v>
      </c>
      <c r="BU25" s="119">
        <v>0</v>
      </c>
      <c r="BV25" s="119">
        <v>11</v>
      </c>
      <c r="BW25" s="119">
        <v>45</v>
      </c>
      <c r="BX25" s="119">
        <v>41</v>
      </c>
      <c r="BY25" s="119">
        <v>0</v>
      </c>
      <c r="CB25" s="119">
        <v>86</v>
      </c>
      <c r="CC25" s="119">
        <v>9004</v>
      </c>
      <c r="CE25" s="119">
        <v>82</v>
      </c>
      <c r="CF25" s="119">
        <v>4714</v>
      </c>
      <c r="CH25" s="119">
        <v>81</v>
      </c>
      <c r="CI25" s="119">
        <v>4290</v>
      </c>
      <c r="CK25" s="119">
        <v>84</v>
      </c>
      <c r="CL25" s="119" t="s">
        <v>206</v>
      </c>
      <c r="CM25" s="119" t="s">
        <v>206</v>
      </c>
      <c r="CN25" s="119" t="s">
        <v>206</v>
      </c>
      <c r="CO25" s="119" t="s">
        <v>206</v>
      </c>
      <c r="CP25" s="119" t="s">
        <v>206</v>
      </c>
      <c r="CQ25" s="119" t="s">
        <v>206</v>
      </c>
      <c r="CR25" s="119" t="s">
        <v>206</v>
      </c>
      <c r="CS25" s="119" t="s">
        <v>206</v>
      </c>
      <c r="CT25" s="119" t="s">
        <v>206</v>
      </c>
    </row>
    <row r="26" spans="2:98" ht="12.75">
      <c r="B26" s="119" t="s">
        <v>66</v>
      </c>
      <c r="C26" s="119">
        <v>11651</v>
      </c>
      <c r="D26" s="119">
        <v>0</v>
      </c>
      <c r="E26" s="130">
        <v>0</v>
      </c>
      <c r="F26" s="130">
        <v>6</v>
      </c>
      <c r="G26" s="130">
        <v>1</v>
      </c>
      <c r="H26" s="130">
        <v>1</v>
      </c>
      <c r="I26" s="130">
        <v>16</v>
      </c>
      <c r="J26" s="130">
        <v>51</v>
      </c>
      <c r="K26" s="130">
        <v>25</v>
      </c>
      <c r="L26" s="130"/>
      <c r="O26" s="119">
        <v>76</v>
      </c>
      <c r="P26" s="119">
        <v>5970</v>
      </c>
      <c r="Q26" s="119">
        <v>0</v>
      </c>
      <c r="R26" s="119" t="s">
        <v>782</v>
      </c>
      <c r="S26" s="119">
        <v>7</v>
      </c>
      <c r="T26" s="119">
        <v>2</v>
      </c>
      <c r="U26" s="119">
        <v>1</v>
      </c>
      <c r="V26" s="119">
        <v>18</v>
      </c>
      <c r="W26" s="119">
        <v>53</v>
      </c>
      <c r="X26" s="119">
        <v>19</v>
      </c>
      <c r="AB26" s="119">
        <v>72</v>
      </c>
      <c r="AC26" s="119">
        <v>5681</v>
      </c>
      <c r="AD26" s="119">
        <v>0</v>
      </c>
      <c r="AE26" s="119" t="s">
        <v>782</v>
      </c>
      <c r="AF26" s="119">
        <v>5</v>
      </c>
      <c r="AG26" s="119">
        <v>1</v>
      </c>
      <c r="AH26" s="119">
        <v>1</v>
      </c>
      <c r="AI26" s="119">
        <v>14</v>
      </c>
      <c r="AJ26" s="119">
        <v>50</v>
      </c>
      <c r="AK26" s="119">
        <v>30</v>
      </c>
      <c r="AO26" s="119">
        <v>80</v>
      </c>
      <c r="AP26" s="119">
        <v>11652</v>
      </c>
      <c r="AQ26" s="119">
        <v>0</v>
      </c>
      <c r="AR26" s="119">
        <v>0</v>
      </c>
      <c r="AS26" s="119">
        <v>5</v>
      </c>
      <c r="AT26" s="119">
        <v>2</v>
      </c>
      <c r="AU26" s="119">
        <v>1</v>
      </c>
      <c r="AV26" s="119">
        <v>17</v>
      </c>
      <c r="AW26" s="119">
        <v>47</v>
      </c>
      <c r="AX26" s="119">
        <v>27</v>
      </c>
      <c r="AY26" s="119" t="s">
        <v>782</v>
      </c>
      <c r="BB26" s="119">
        <v>74</v>
      </c>
      <c r="BC26" s="119">
        <v>5970</v>
      </c>
      <c r="BD26" s="119">
        <v>0</v>
      </c>
      <c r="BE26" s="119" t="s">
        <v>782</v>
      </c>
      <c r="BF26" s="119">
        <v>6</v>
      </c>
      <c r="BG26" s="119">
        <v>2</v>
      </c>
      <c r="BH26" s="119">
        <v>1</v>
      </c>
      <c r="BI26" s="119">
        <v>15</v>
      </c>
      <c r="BJ26" s="119">
        <v>46</v>
      </c>
      <c r="BK26" s="119">
        <v>30</v>
      </c>
      <c r="BL26" s="119">
        <v>0</v>
      </c>
      <c r="BO26" s="119">
        <v>76</v>
      </c>
      <c r="BP26" s="119">
        <v>5682</v>
      </c>
      <c r="BQ26" s="119">
        <v>0</v>
      </c>
      <c r="BR26" s="119" t="s">
        <v>782</v>
      </c>
      <c r="BS26" s="119">
        <v>5</v>
      </c>
      <c r="BT26" s="119">
        <v>2</v>
      </c>
      <c r="BU26" s="119">
        <v>1</v>
      </c>
      <c r="BV26" s="119">
        <v>19</v>
      </c>
      <c r="BW26" s="119">
        <v>49</v>
      </c>
      <c r="BX26" s="119">
        <v>24</v>
      </c>
      <c r="BY26" s="119" t="s">
        <v>782</v>
      </c>
      <c r="CB26" s="119">
        <v>73</v>
      </c>
      <c r="CC26" s="119">
        <v>11651</v>
      </c>
      <c r="CE26" s="119">
        <v>68</v>
      </c>
      <c r="CF26" s="119">
        <v>5970</v>
      </c>
      <c r="CH26" s="119">
        <v>66</v>
      </c>
      <c r="CI26" s="119">
        <v>5681</v>
      </c>
      <c r="CK26" s="119">
        <v>69</v>
      </c>
      <c r="CL26" s="119" t="s">
        <v>206</v>
      </c>
      <c r="CM26" s="119" t="s">
        <v>206</v>
      </c>
      <c r="CN26" s="119" t="s">
        <v>206</v>
      </c>
      <c r="CO26" s="119" t="s">
        <v>206</v>
      </c>
      <c r="CP26" s="119" t="s">
        <v>206</v>
      </c>
      <c r="CQ26" s="119" t="s">
        <v>206</v>
      </c>
      <c r="CR26" s="119" t="s">
        <v>206</v>
      </c>
      <c r="CS26" s="119" t="s">
        <v>206</v>
      </c>
      <c r="CT26" s="119" t="s">
        <v>206</v>
      </c>
    </row>
    <row r="27" spans="2:98" ht="12.75">
      <c r="B27" s="119" t="s">
        <v>67</v>
      </c>
      <c r="C27" s="119">
        <v>4904</v>
      </c>
      <c r="D27" s="119">
        <v>0</v>
      </c>
      <c r="E27" s="130">
        <v>0</v>
      </c>
      <c r="F27" s="130">
        <v>5</v>
      </c>
      <c r="G27" s="130">
        <v>1</v>
      </c>
      <c r="H27" s="130">
        <v>1</v>
      </c>
      <c r="I27" s="130">
        <v>14</v>
      </c>
      <c r="J27" s="130">
        <v>52</v>
      </c>
      <c r="K27" s="130">
        <v>27</v>
      </c>
      <c r="L27" s="130"/>
      <c r="O27" s="119">
        <v>80</v>
      </c>
      <c r="P27" s="119">
        <v>2536</v>
      </c>
      <c r="Q27" s="119">
        <v>0</v>
      </c>
      <c r="R27" s="119">
        <v>0</v>
      </c>
      <c r="S27" s="119">
        <v>6</v>
      </c>
      <c r="T27" s="119">
        <v>1</v>
      </c>
      <c r="U27" s="119">
        <v>1</v>
      </c>
      <c r="V27" s="119">
        <v>16</v>
      </c>
      <c r="W27" s="119">
        <v>55</v>
      </c>
      <c r="X27" s="119">
        <v>21</v>
      </c>
      <c r="AB27" s="119">
        <v>76</v>
      </c>
      <c r="AC27" s="119">
        <v>2368</v>
      </c>
      <c r="AD27" s="119">
        <v>0</v>
      </c>
      <c r="AE27" s="119">
        <v>0</v>
      </c>
      <c r="AF27" s="119">
        <v>3</v>
      </c>
      <c r="AG27" s="119">
        <v>1</v>
      </c>
      <c r="AH27" s="119">
        <v>1</v>
      </c>
      <c r="AI27" s="119">
        <v>11</v>
      </c>
      <c r="AJ27" s="119">
        <v>50</v>
      </c>
      <c r="AK27" s="119">
        <v>34</v>
      </c>
      <c r="AO27" s="119">
        <v>84</v>
      </c>
      <c r="AP27" s="119">
        <v>4904</v>
      </c>
      <c r="AQ27" s="119">
        <v>0</v>
      </c>
      <c r="AR27" s="119">
        <v>0</v>
      </c>
      <c r="AS27" s="119">
        <v>4</v>
      </c>
      <c r="AT27" s="119">
        <v>1</v>
      </c>
      <c r="AU27" s="119">
        <v>1</v>
      </c>
      <c r="AV27" s="119">
        <v>16</v>
      </c>
      <c r="AW27" s="119">
        <v>48</v>
      </c>
      <c r="AX27" s="119">
        <v>30</v>
      </c>
      <c r="AY27" s="119">
        <v>0</v>
      </c>
      <c r="BB27" s="119">
        <v>78</v>
      </c>
      <c r="BC27" s="119">
        <v>2536</v>
      </c>
      <c r="BD27" s="119">
        <v>0</v>
      </c>
      <c r="BE27" s="119">
        <v>0</v>
      </c>
      <c r="BF27" s="119">
        <v>5</v>
      </c>
      <c r="BG27" s="119">
        <v>1</v>
      </c>
      <c r="BH27" s="119">
        <v>1</v>
      </c>
      <c r="BI27" s="119">
        <v>13</v>
      </c>
      <c r="BJ27" s="119">
        <v>47</v>
      </c>
      <c r="BK27" s="119">
        <v>32</v>
      </c>
      <c r="BL27" s="119">
        <v>0</v>
      </c>
      <c r="BO27" s="119">
        <v>79</v>
      </c>
      <c r="BP27" s="119">
        <v>2368</v>
      </c>
      <c r="BQ27" s="119">
        <v>0</v>
      </c>
      <c r="BR27" s="119">
        <v>0</v>
      </c>
      <c r="BS27" s="119">
        <v>3</v>
      </c>
      <c r="BT27" s="119">
        <v>1</v>
      </c>
      <c r="BU27" s="119">
        <v>0</v>
      </c>
      <c r="BV27" s="119">
        <v>18</v>
      </c>
      <c r="BW27" s="119">
        <v>49</v>
      </c>
      <c r="BX27" s="119">
        <v>28</v>
      </c>
      <c r="BY27" s="119">
        <v>0</v>
      </c>
      <c r="CB27" s="119">
        <v>77</v>
      </c>
      <c r="CC27" s="119">
        <v>4904</v>
      </c>
      <c r="CE27" s="119">
        <v>72</v>
      </c>
      <c r="CF27" s="119">
        <v>2536</v>
      </c>
      <c r="CH27" s="119">
        <v>71</v>
      </c>
      <c r="CI27" s="119">
        <v>2368</v>
      </c>
      <c r="CK27" s="119">
        <v>74</v>
      </c>
      <c r="CL27" s="119" t="s">
        <v>206</v>
      </c>
      <c r="CM27" s="119" t="s">
        <v>206</v>
      </c>
      <c r="CN27" s="119" t="s">
        <v>206</v>
      </c>
      <c r="CO27" s="119" t="s">
        <v>206</v>
      </c>
      <c r="CP27" s="119" t="s">
        <v>206</v>
      </c>
      <c r="CQ27" s="119" t="s">
        <v>206</v>
      </c>
      <c r="CR27" s="119" t="s">
        <v>206</v>
      </c>
      <c r="CS27" s="119" t="s">
        <v>206</v>
      </c>
      <c r="CT27" s="119" t="s">
        <v>206</v>
      </c>
    </row>
    <row r="28" spans="2:98" ht="12.75">
      <c r="B28" s="119" t="s">
        <v>109</v>
      </c>
      <c r="C28" s="119">
        <v>4910</v>
      </c>
      <c r="D28" s="119">
        <v>0</v>
      </c>
      <c r="E28" s="130">
        <v>0</v>
      </c>
      <c r="F28" s="130">
        <v>4</v>
      </c>
      <c r="G28" s="130">
        <v>1</v>
      </c>
      <c r="H28" s="130">
        <v>1</v>
      </c>
      <c r="I28" s="130">
        <v>13</v>
      </c>
      <c r="J28" s="130">
        <v>46</v>
      </c>
      <c r="K28" s="130">
        <v>35</v>
      </c>
      <c r="L28" s="130"/>
      <c r="O28" s="119">
        <v>81</v>
      </c>
      <c r="P28" s="119">
        <v>2533</v>
      </c>
      <c r="Q28" s="119" t="s">
        <v>782</v>
      </c>
      <c r="R28" s="119">
        <v>0</v>
      </c>
      <c r="S28" s="119">
        <v>5</v>
      </c>
      <c r="T28" s="119">
        <v>2</v>
      </c>
      <c r="U28" s="119">
        <v>1</v>
      </c>
      <c r="V28" s="119">
        <v>15</v>
      </c>
      <c r="W28" s="119">
        <v>47</v>
      </c>
      <c r="X28" s="119">
        <v>29</v>
      </c>
      <c r="AB28" s="119">
        <v>76</v>
      </c>
      <c r="AC28" s="119">
        <v>2377</v>
      </c>
      <c r="AD28" s="119" t="s">
        <v>782</v>
      </c>
      <c r="AE28" s="119">
        <v>0</v>
      </c>
      <c r="AF28" s="119">
        <v>3</v>
      </c>
      <c r="AG28" s="119">
        <v>1</v>
      </c>
      <c r="AH28" s="119">
        <v>1</v>
      </c>
      <c r="AI28" s="119">
        <v>10</v>
      </c>
      <c r="AJ28" s="119">
        <v>44</v>
      </c>
      <c r="AK28" s="119">
        <v>41</v>
      </c>
      <c r="AO28" s="119">
        <v>85</v>
      </c>
      <c r="AP28" s="119">
        <v>4910</v>
      </c>
      <c r="AQ28" s="119">
        <v>0</v>
      </c>
      <c r="AR28" s="119">
        <v>0</v>
      </c>
      <c r="AS28" s="119">
        <v>3</v>
      </c>
      <c r="AT28" s="119">
        <v>1</v>
      </c>
      <c r="AU28" s="119">
        <v>0</v>
      </c>
      <c r="AV28" s="119">
        <v>12</v>
      </c>
      <c r="AW28" s="119">
        <v>40</v>
      </c>
      <c r="AX28" s="119">
        <v>43</v>
      </c>
      <c r="AY28" s="119">
        <v>0</v>
      </c>
      <c r="BB28" s="119">
        <v>83</v>
      </c>
      <c r="BC28" s="119">
        <v>2533</v>
      </c>
      <c r="BD28" s="119">
        <v>0</v>
      </c>
      <c r="BE28" s="119">
        <v>0</v>
      </c>
      <c r="BF28" s="119">
        <v>4</v>
      </c>
      <c r="BG28" s="119">
        <v>1</v>
      </c>
      <c r="BH28" s="119">
        <v>0</v>
      </c>
      <c r="BI28" s="119">
        <v>12</v>
      </c>
      <c r="BJ28" s="119">
        <v>38</v>
      </c>
      <c r="BK28" s="119">
        <v>44</v>
      </c>
      <c r="BL28" s="119" t="s">
        <v>782</v>
      </c>
      <c r="BO28" s="119">
        <v>83</v>
      </c>
      <c r="BP28" s="119">
        <v>2377</v>
      </c>
      <c r="BQ28" s="119">
        <v>0</v>
      </c>
      <c r="BR28" s="119">
        <v>0</v>
      </c>
      <c r="BS28" s="119">
        <v>3</v>
      </c>
      <c r="BT28" s="119">
        <v>1</v>
      </c>
      <c r="BU28" s="119">
        <v>1</v>
      </c>
      <c r="BV28" s="119">
        <v>12</v>
      </c>
      <c r="BW28" s="119">
        <v>42</v>
      </c>
      <c r="BX28" s="119">
        <v>42</v>
      </c>
      <c r="BY28" s="119" t="s">
        <v>782</v>
      </c>
      <c r="CB28" s="119">
        <v>84</v>
      </c>
      <c r="CC28" s="119">
        <v>4910</v>
      </c>
      <c r="CE28" s="119">
        <v>76</v>
      </c>
      <c r="CF28" s="119">
        <v>2533</v>
      </c>
      <c r="CH28" s="119">
        <v>73</v>
      </c>
      <c r="CI28" s="119">
        <v>2377</v>
      </c>
      <c r="CK28" s="119">
        <v>79</v>
      </c>
      <c r="CL28" s="119" t="s">
        <v>206</v>
      </c>
      <c r="CM28" s="119" t="s">
        <v>206</v>
      </c>
      <c r="CN28" s="119" t="s">
        <v>206</v>
      </c>
      <c r="CO28" s="119" t="s">
        <v>206</v>
      </c>
      <c r="CP28" s="119" t="s">
        <v>206</v>
      </c>
      <c r="CQ28" s="119" t="s">
        <v>206</v>
      </c>
      <c r="CR28" s="119" t="s">
        <v>206</v>
      </c>
      <c r="CS28" s="119" t="s">
        <v>206</v>
      </c>
      <c r="CT28" s="119" t="s">
        <v>206</v>
      </c>
    </row>
    <row r="29" spans="2:98" ht="12.75">
      <c r="B29" s="119" t="s">
        <v>22</v>
      </c>
      <c r="C29" s="119">
        <v>18775</v>
      </c>
      <c r="D29" s="119">
        <v>0</v>
      </c>
      <c r="E29" s="130">
        <v>0</v>
      </c>
      <c r="F29" s="130">
        <v>5</v>
      </c>
      <c r="G29" s="130">
        <v>1</v>
      </c>
      <c r="H29" s="130">
        <v>1</v>
      </c>
      <c r="I29" s="130">
        <v>15</v>
      </c>
      <c r="J29" s="130">
        <v>51</v>
      </c>
      <c r="K29" s="130">
        <v>27</v>
      </c>
      <c r="L29" s="130"/>
      <c r="O29" s="119">
        <v>77</v>
      </c>
      <c r="P29" s="119">
        <v>9436</v>
      </c>
      <c r="Q29" s="119">
        <v>0</v>
      </c>
      <c r="R29" s="119">
        <v>0</v>
      </c>
      <c r="S29" s="119">
        <v>7</v>
      </c>
      <c r="T29" s="119">
        <v>2</v>
      </c>
      <c r="U29" s="119">
        <v>1</v>
      </c>
      <c r="V29" s="119">
        <v>18</v>
      </c>
      <c r="W29" s="119">
        <v>52</v>
      </c>
      <c r="X29" s="119">
        <v>20</v>
      </c>
      <c r="AB29" s="119">
        <v>72</v>
      </c>
      <c r="AC29" s="119">
        <v>9339</v>
      </c>
      <c r="AD29" s="119">
        <v>0</v>
      </c>
      <c r="AE29" s="119">
        <v>0</v>
      </c>
      <c r="AF29" s="119">
        <v>4</v>
      </c>
      <c r="AG29" s="119">
        <v>1</v>
      </c>
      <c r="AH29" s="119">
        <v>1</v>
      </c>
      <c r="AI29" s="119">
        <v>12</v>
      </c>
      <c r="AJ29" s="119">
        <v>50</v>
      </c>
      <c r="AK29" s="119">
        <v>33</v>
      </c>
      <c r="AO29" s="119">
        <v>83</v>
      </c>
      <c r="AP29" s="119">
        <v>18779</v>
      </c>
      <c r="AQ29" s="119">
        <v>0</v>
      </c>
      <c r="AR29" s="119">
        <v>0</v>
      </c>
      <c r="AS29" s="119">
        <v>5</v>
      </c>
      <c r="AT29" s="119">
        <v>2</v>
      </c>
      <c r="AU29" s="119">
        <v>1</v>
      </c>
      <c r="AV29" s="119">
        <v>17</v>
      </c>
      <c r="AW29" s="119">
        <v>50</v>
      </c>
      <c r="AX29" s="119">
        <v>25</v>
      </c>
      <c r="AY29" s="119">
        <v>0</v>
      </c>
      <c r="BB29" s="119">
        <v>75</v>
      </c>
      <c r="BC29" s="119">
        <v>9438</v>
      </c>
      <c r="BD29" s="119">
        <v>0</v>
      </c>
      <c r="BE29" s="119" t="s">
        <v>782</v>
      </c>
      <c r="BF29" s="119">
        <v>6</v>
      </c>
      <c r="BG29" s="119">
        <v>2</v>
      </c>
      <c r="BH29" s="119">
        <v>1</v>
      </c>
      <c r="BI29" s="119">
        <v>17</v>
      </c>
      <c r="BJ29" s="119">
        <v>49</v>
      </c>
      <c r="BK29" s="119">
        <v>25</v>
      </c>
      <c r="BL29" s="119" t="s">
        <v>782</v>
      </c>
      <c r="BO29" s="119">
        <v>74</v>
      </c>
      <c r="BP29" s="119">
        <v>9341</v>
      </c>
      <c r="BQ29" s="119">
        <v>0</v>
      </c>
      <c r="BR29" s="119" t="s">
        <v>782</v>
      </c>
      <c r="BS29" s="119">
        <v>4</v>
      </c>
      <c r="BT29" s="119">
        <v>2</v>
      </c>
      <c r="BU29" s="119">
        <v>1</v>
      </c>
      <c r="BV29" s="119">
        <v>18</v>
      </c>
      <c r="BW29" s="119">
        <v>52</v>
      </c>
      <c r="BX29" s="119">
        <v>24</v>
      </c>
      <c r="BY29" s="119" t="s">
        <v>782</v>
      </c>
      <c r="CB29" s="119">
        <v>76</v>
      </c>
      <c r="CC29" s="119">
        <v>18774</v>
      </c>
      <c r="CE29" s="119">
        <v>69</v>
      </c>
      <c r="CF29" s="119">
        <v>9436</v>
      </c>
      <c r="CH29" s="119">
        <v>65</v>
      </c>
      <c r="CI29" s="119">
        <v>9338</v>
      </c>
      <c r="CK29" s="119">
        <v>72</v>
      </c>
      <c r="CL29" s="119" t="s">
        <v>206</v>
      </c>
      <c r="CM29" s="119" t="s">
        <v>206</v>
      </c>
      <c r="CN29" s="119" t="s">
        <v>206</v>
      </c>
      <c r="CO29" s="119" t="s">
        <v>206</v>
      </c>
      <c r="CP29" s="119" t="s">
        <v>206</v>
      </c>
      <c r="CQ29" s="119" t="s">
        <v>206</v>
      </c>
      <c r="CR29" s="119" t="s">
        <v>206</v>
      </c>
      <c r="CS29" s="119" t="s">
        <v>206</v>
      </c>
      <c r="CT29" s="119" t="s">
        <v>206</v>
      </c>
    </row>
    <row r="30" spans="2:98" ht="12.75">
      <c r="B30" s="119" t="s">
        <v>68</v>
      </c>
      <c r="C30" s="119">
        <v>5456</v>
      </c>
      <c r="D30" s="119">
        <v>0</v>
      </c>
      <c r="E30" s="130">
        <v>0</v>
      </c>
      <c r="F30" s="130">
        <v>4</v>
      </c>
      <c r="G30" s="130">
        <v>1</v>
      </c>
      <c r="H30" s="130">
        <v>1</v>
      </c>
      <c r="I30" s="130">
        <v>16</v>
      </c>
      <c r="J30" s="130">
        <v>54</v>
      </c>
      <c r="K30" s="130">
        <v>23</v>
      </c>
      <c r="L30" s="130"/>
      <c r="O30" s="119">
        <v>78</v>
      </c>
      <c r="P30" s="119">
        <v>2790</v>
      </c>
      <c r="Q30" s="119">
        <v>0</v>
      </c>
      <c r="R30" s="119">
        <v>0</v>
      </c>
      <c r="S30" s="119">
        <v>5</v>
      </c>
      <c r="T30" s="119">
        <v>2</v>
      </c>
      <c r="U30" s="119">
        <v>1</v>
      </c>
      <c r="V30" s="119">
        <v>19</v>
      </c>
      <c r="W30" s="119">
        <v>55</v>
      </c>
      <c r="X30" s="119">
        <v>17</v>
      </c>
      <c r="AB30" s="119">
        <v>72</v>
      </c>
      <c r="AC30" s="119">
        <v>2666</v>
      </c>
      <c r="AD30" s="119">
        <v>0</v>
      </c>
      <c r="AE30" s="119">
        <v>0</v>
      </c>
      <c r="AF30" s="119">
        <v>3</v>
      </c>
      <c r="AG30" s="119">
        <v>1</v>
      </c>
      <c r="AH30" s="119">
        <v>0</v>
      </c>
      <c r="AI30" s="119">
        <v>12</v>
      </c>
      <c r="AJ30" s="119">
        <v>53</v>
      </c>
      <c r="AK30" s="119">
        <v>30</v>
      </c>
      <c r="AO30" s="119">
        <v>83</v>
      </c>
      <c r="AP30" s="119">
        <v>5455</v>
      </c>
      <c r="AQ30" s="119">
        <v>0</v>
      </c>
      <c r="AR30" s="119">
        <v>0</v>
      </c>
      <c r="AS30" s="119">
        <v>4</v>
      </c>
      <c r="AT30" s="119">
        <v>2</v>
      </c>
      <c r="AU30" s="119">
        <v>1</v>
      </c>
      <c r="AV30" s="119">
        <v>19</v>
      </c>
      <c r="AW30" s="119">
        <v>52</v>
      </c>
      <c r="AX30" s="119">
        <v>21</v>
      </c>
      <c r="AY30" s="119">
        <v>0</v>
      </c>
      <c r="BB30" s="119">
        <v>73</v>
      </c>
      <c r="BC30" s="119">
        <v>2790</v>
      </c>
      <c r="BD30" s="119">
        <v>0</v>
      </c>
      <c r="BE30" s="119">
        <v>0</v>
      </c>
      <c r="BF30" s="119">
        <v>5</v>
      </c>
      <c r="BG30" s="119">
        <v>2</v>
      </c>
      <c r="BH30" s="119">
        <v>1</v>
      </c>
      <c r="BI30" s="119">
        <v>19</v>
      </c>
      <c r="BJ30" s="119">
        <v>51</v>
      </c>
      <c r="BK30" s="119">
        <v>22</v>
      </c>
      <c r="BL30" s="119">
        <v>0</v>
      </c>
      <c r="BO30" s="119">
        <v>72</v>
      </c>
      <c r="BP30" s="119">
        <v>2665</v>
      </c>
      <c r="BQ30" s="119">
        <v>0</v>
      </c>
      <c r="BR30" s="119">
        <v>0</v>
      </c>
      <c r="BS30" s="119">
        <v>3</v>
      </c>
      <c r="BT30" s="119">
        <v>2</v>
      </c>
      <c r="BU30" s="119">
        <v>1</v>
      </c>
      <c r="BV30" s="119">
        <v>20</v>
      </c>
      <c r="BW30" s="119">
        <v>53</v>
      </c>
      <c r="BX30" s="119">
        <v>20</v>
      </c>
      <c r="BY30" s="119">
        <v>0</v>
      </c>
      <c r="CB30" s="119">
        <v>73</v>
      </c>
      <c r="CC30" s="119">
        <v>5455</v>
      </c>
      <c r="CE30" s="119">
        <v>66</v>
      </c>
      <c r="CF30" s="119">
        <v>2790</v>
      </c>
      <c r="CH30" s="119">
        <v>63</v>
      </c>
      <c r="CI30" s="119">
        <v>2665</v>
      </c>
      <c r="CK30" s="119">
        <v>70</v>
      </c>
      <c r="CL30" s="119" t="s">
        <v>206</v>
      </c>
      <c r="CM30" s="119" t="s">
        <v>206</v>
      </c>
      <c r="CN30" s="119" t="s">
        <v>206</v>
      </c>
      <c r="CO30" s="119" t="s">
        <v>206</v>
      </c>
      <c r="CP30" s="119" t="s">
        <v>206</v>
      </c>
      <c r="CQ30" s="119" t="s">
        <v>206</v>
      </c>
      <c r="CR30" s="119" t="s">
        <v>206</v>
      </c>
      <c r="CS30" s="119" t="s">
        <v>206</v>
      </c>
      <c r="CT30" s="119" t="s">
        <v>206</v>
      </c>
    </row>
    <row r="31" spans="2:98" ht="12.75">
      <c r="B31" s="119" t="s">
        <v>69</v>
      </c>
      <c r="C31" s="119">
        <v>11344</v>
      </c>
      <c r="D31" s="119">
        <v>0</v>
      </c>
      <c r="E31" s="130">
        <v>0</v>
      </c>
      <c r="F31" s="130">
        <v>5</v>
      </c>
      <c r="G31" s="130">
        <v>1</v>
      </c>
      <c r="H31" s="130">
        <v>1</v>
      </c>
      <c r="I31" s="130">
        <v>14</v>
      </c>
      <c r="J31" s="130">
        <v>49</v>
      </c>
      <c r="K31" s="130">
        <v>28</v>
      </c>
      <c r="L31" s="130"/>
      <c r="O31" s="119">
        <v>78</v>
      </c>
      <c r="P31" s="119">
        <v>5668</v>
      </c>
      <c r="Q31" s="119">
        <v>0</v>
      </c>
      <c r="R31" s="119">
        <v>0</v>
      </c>
      <c r="S31" s="119">
        <v>7</v>
      </c>
      <c r="T31" s="119">
        <v>2</v>
      </c>
      <c r="U31" s="119">
        <v>1</v>
      </c>
      <c r="V31" s="119">
        <v>18</v>
      </c>
      <c r="W31" s="119">
        <v>50</v>
      </c>
      <c r="X31" s="119">
        <v>23</v>
      </c>
      <c r="AB31" s="119">
        <v>73</v>
      </c>
      <c r="AC31" s="119">
        <v>5676</v>
      </c>
      <c r="AD31" s="119">
        <v>0</v>
      </c>
      <c r="AE31" s="119">
        <v>0</v>
      </c>
      <c r="AF31" s="119">
        <v>4</v>
      </c>
      <c r="AG31" s="119">
        <v>1</v>
      </c>
      <c r="AH31" s="119">
        <v>1</v>
      </c>
      <c r="AI31" s="119">
        <v>11</v>
      </c>
      <c r="AJ31" s="119">
        <v>49</v>
      </c>
      <c r="AK31" s="119">
        <v>34</v>
      </c>
      <c r="AO31" s="119">
        <v>83</v>
      </c>
      <c r="AP31" s="119">
        <v>11348</v>
      </c>
      <c r="AQ31" s="119">
        <v>0</v>
      </c>
      <c r="AR31" s="119">
        <v>0</v>
      </c>
      <c r="AS31" s="119">
        <v>5</v>
      </c>
      <c r="AT31" s="119">
        <v>2</v>
      </c>
      <c r="AU31" s="119">
        <v>1</v>
      </c>
      <c r="AV31" s="119">
        <v>16</v>
      </c>
      <c r="AW31" s="119">
        <v>49</v>
      </c>
      <c r="AX31" s="119">
        <v>27</v>
      </c>
      <c r="AY31" s="119">
        <v>0</v>
      </c>
      <c r="BB31" s="119">
        <v>76</v>
      </c>
      <c r="BC31" s="119">
        <v>5670</v>
      </c>
      <c r="BD31" s="119">
        <v>0</v>
      </c>
      <c r="BE31" s="119">
        <v>0</v>
      </c>
      <c r="BF31" s="119">
        <v>6</v>
      </c>
      <c r="BG31" s="119">
        <v>2</v>
      </c>
      <c r="BH31" s="119">
        <v>1</v>
      </c>
      <c r="BI31" s="119">
        <v>16</v>
      </c>
      <c r="BJ31" s="119">
        <v>47</v>
      </c>
      <c r="BK31" s="119">
        <v>28</v>
      </c>
      <c r="BL31" s="119" t="s">
        <v>782</v>
      </c>
      <c r="BO31" s="119">
        <v>75</v>
      </c>
      <c r="BP31" s="119">
        <v>5678</v>
      </c>
      <c r="BQ31" s="119">
        <v>0</v>
      </c>
      <c r="BR31" s="119">
        <v>0</v>
      </c>
      <c r="BS31" s="119">
        <v>4</v>
      </c>
      <c r="BT31" s="119">
        <v>2</v>
      </c>
      <c r="BU31" s="119">
        <v>1</v>
      </c>
      <c r="BV31" s="119">
        <v>16</v>
      </c>
      <c r="BW31" s="119">
        <v>51</v>
      </c>
      <c r="BX31" s="119">
        <v>26</v>
      </c>
      <c r="BY31" s="119" t="s">
        <v>782</v>
      </c>
      <c r="CB31" s="119">
        <v>77</v>
      </c>
      <c r="CC31" s="119">
        <v>11344</v>
      </c>
      <c r="CE31" s="119">
        <v>70</v>
      </c>
      <c r="CF31" s="119">
        <v>5668</v>
      </c>
      <c r="CH31" s="119">
        <v>67</v>
      </c>
      <c r="CI31" s="119">
        <v>5676</v>
      </c>
      <c r="CK31" s="119">
        <v>74</v>
      </c>
      <c r="CL31" s="119" t="s">
        <v>206</v>
      </c>
      <c r="CM31" s="119" t="s">
        <v>206</v>
      </c>
      <c r="CN31" s="119" t="s">
        <v>206</v>
      </c>
      <c r="CO31" s="119" t="s">
        <v>206</v>
      </c>
      <c r="CP31" s="119" t="s">
        <v>206</v>
      </c>
      <c r="CQ31" s="119" t="s">
        <v>206</v>
      </c>
      <c r="CR31" s="119" t="s">
        <v>206</v>
      </c>
      <c r="CS31" s="119" t="s">
        <v>206</v>
      </c>
      <c r="CT31" s="119" t="s">
        <v>206</v>
      </c>
    </row>
    <row r="32" spans="2:98" ht="12.75">
      <c r="B32" s="119" t="s">
        <v>110</v>
      </c>
      <c r="C32" s="119">
        <v>1975</v>
      </c>
      <c r="D32" s="119">
        <v>1</v>
      </c>
      <c r="E32" s="130">
        <v>0</v>
      </c>
      <c r="F32" s="130">
        <v>7</v>
      </c>
      <c r="G32" s="130">
        <v>1</v>
      </c>
      <c r="H32" s="130">
        <v>1</v>
      </c>
      <c r="I32" s="130">
        <v>16</v>
      </c>
      <c r="J32" s="130">
        <v>50</v>
      </c>
      <c r="K32" s="130">
        <v>24</v>
      </c>
      <c r="L32" s="130"/>
      <c r="O32" s="119">
        <v>75</v>
      </c>
      <c r="P32" s="119">
        <v>978</v>
      </c>
      <c r="Q32" s="119">
        <v>1</v>
      </c>
      <c r="R32" s="119" t="s">
        <v>782</v>
      </c>
      <c r="S32" s="119">
        <v>8</v>
      </c>
      <c r="T32" s="119">
        <v>2</v>
      </c>
      <c r="U32" s="119">
        <v>1</v>
      </c>
      <c r="V32" s="119">
        <v>19</v>
      </c>
      <c r="W32" s="119">
        <v>51</v>
      </c>
      <c r="X32" s="119">
        <v>18</v>
      </c>
      <c r="AB32" s="119">
        <v>69</v>
      </c>
      <c r="AC32" s="119">
        <v>997</v>
      </c>
      <c r="AD32" s="119">
        <v>1</v>
      </c>
      <c r="AE32" s="119" t="s">
        <v>782</v>
      </c>
      <c r="AF32" s="119">
        <v>5</v>
      </c>
      <c r="AG32" s="119">
        <v>1</v>
      </c>
      <c r="AH32" s="119">
        <v>0</v>
      </c>
      <c r="AI32" s="119">
        <v>13</v>
      </c>
      <c r="AJ32" s="119">
        <v>50</v>
      </c>
      <c r="AK32" s="119">
        <v>31</v>
      </c>
      <c r="AO32" s="119">
        <v>81</v>
      </c>
      <c r="AP32" s="119">
        <v>1976</v>
      </c>
      <c r="AQ32" s="119">
        <v>0</v>
      </c>
      <c r="AR32" s="119" t="s">
        <v>782</v>
      </c>
      <c r="AS32" s="119">
        <v>6</v>
      </c>
      <c r="AT32" s="119">
        <v>2</v>
      </c>
      <c r="AU32" s="119">
        <v>1</v>
      </c>
      <c r="AV32" s="119">
        <v>19</v>
      </c>
      <c r="AW32" s="119">
        <v>49</v>
      </c>
      <c r="AX32" s="119">
        <v>22</v>
      </c>
      <c r="AY32" s="119">
        <v>0</v>
      </c>
      <c r="BB32" s="119">
        <v>71</v>
      </c>
      <c r="BC32" s="119">
        <v>978</v>
      </c>
      <c r="BD32" s="119" t="s">
        <v>782</v>
      </c>
      <c r="BE32" s="119">
        <v>0</v>
      </c>
      <c r="BF32" s="119">
        <v>7</v>
      </c>
      <c r="BG32" s="119">
        <v>2</v>
      </c>
      <c r="BH32" s="119">
        <v>1</v>
      </c>
      <c r="BI32" s="119">
        <v>19</v>
      </c>
      <c r="BJ32" s="119">
        <v>49</v>
      </c>
      <c r="BK32" s="119">
        <v>21</v>
      </c>
      <c r="BL32" s="119">
        <v>0</v>
      </c>
      <c r="BO32" s="119">
        <v>70</v>
      </c>
      <c r="BP32" s="119">
        <v>998</v>
      </c>
      <c r="BQ32" s="119" t="s">
        <v>782</v>
      </c>
      <c r="BR32" s="119" t="s">
        <v>782</v>
      </c>
      <c r="BS32" s="119">
        <v>5</v>
      </c>
      <c r="BT32" s="119">
        <v>1</v>
      </c>
      <c r="BU32" s="119">
        <v>1</v>
      </c>
      <c r="BV32" s="119">
        <v>20</v>
      </c>
      <c r="BW32" s="119">
        <v>50</v>
      </c>
      <c r="BX32" s="119">
        <v>22</v>
      </c>
      <c r="BY32" s="119">
        <v>0</v>
      </c>
      <c r="CB32" s="119">
        <v>72</v>
      </c>
      <c r="CC32" s="119">
        <v>1975</v>
      </c>
      <c r="CE32" s="119">
        <v>65</v>
      </c>
      <c r="CF32" s="119">
        <v>978</v>
      </c>
      <c r="CH32" s="119">
        <v>61</v>
      </c>
      <c r="CI32" s="119">
        <v>997</v>
      </c>
      <c r="CK32" s="119">
        <v>69</v>
      </c>
      <c r="CL32" s="119" t="s">
        <v>206</v>
      </c>
      <c r="CM32" s="119" t="s">
        <v>206</v>
      </c>
      <c r="CN32" s="119" t="s">
        <v>206</v>
      </c>
      <c r="CO32" s="119" t="s">
        <v>206</v>
      </c>
      <c r="CP32" s="119" t="s">
        <v>206</v>
      </c>
      <c r="CQ32" s="119" t="s">
        <v>206</v>
      </c>
      <c r="CR32" s="119" t="s">
        <v>206</v>
      </c>
      <c r="CS32" s="119" t="s">
        <v>206</v>
      </c>
      <c r="CT32" s="119" t="s">
        <v>206</v>
      </c>
    </row>
    <row r="33" spans="5:12" ht="12.75">
      <c r="E33" s="130"/>
      <c r="F33" s="130"/>
      <c r="G33" s="130"/>
      <c r="H33" s="130"/>
      <c r="I33" s="130"/>
      <c r="J33" s="130"/>
      <c r="K33" s="130"/>
      <c r="L33" s="130"/>
    </row>
    <row r="34" spans="2:98" ht="12.75">
      <c r="B34" s="119" t="s">
        <v>26</v>
      </c>
      <c r="C34" s="119">
        <v>1314</v>
      </c>
      <c r="D34" s="119">
        <v>0</v>
      </c>
      <c r="E34" s="130">
        <v>0</v>
      </c>
      <c r="F34" s="130">
        <v>5</v>
      </c>
      <c r="G34" s="130">
        <v>0</v>
      </c>
      <c r="H34" s="130">
        <v>0</v>
      </c>
      <c r="I34" s="130">
        <v>7</v>
      </c>
      <c r="J34" s="130">
        <v>35</v>
      </c>
      <c r="K34" s="130">
        <v>52</v>
      </c>
      <c r="L34" s="130"/>
      <c r="O34" s="119">
        <v>87</v>
      </c>
      <c r="P34" s="119">
        <v>648</v>
      </c>
      <c r="Q34" s="119" t="s">
        <v>782</v>
      </c>
      <c r="R34" s="119" t="s">
        <v>782</v>
      </c>
      <c r="S34" s="119">
        <v>7</v>
      </c>
      <c r="T34" s="119" t="s">
        <v>782</v>
      </c>
      <c r="U34" s="119" t="s">
        <v>782</v>
      </c>
      <c r="V34" s="119">
        <v>10</v>
      </c>
      <c r="W34" s="119">
        <v>38</v>
      </c>
      <c r="X34" s="119">
        <v>44</v>
      </c>
      <c r="AB34" s="119">
        <v>82</v>
      </c>
      <c r="AC34" s="119">
        <v>666</v>
      </c>
      <c r="AD34" s="119" t="s">
        <v>782</v>
      </c>
      <c r="AE34" s="119" t="s">
        <v>782</v>
      </c>
      <c r="AF34" s="119">
        <v>2</v>
      </c>
      <c r="AG34" s="119" t="s">
        <v>782</v>
      </c>
      <c r="AH34" s="119" t="s">
        <v>782</v>
      </c>
      <c r="AI34" s="119">
        <v>5</v>
      </c>
      <c r="AJ34" s="119">
        <v>32</v>
      </c>
      <c r="AK34" s="119">
        <v>59</v>
      </c>
      <c r="AO34" s="119">
        <v>91</v>
      </c>
      <c r="AP34" s="119">
        <v>1314</v>
      </c>
      <c r="AQ34" s="119" t="s">
        <v>782</v>
      </c>
      <c r="AR34" s="119">
        <v>0</v>
      </c>
      <c r="AS34" s="119">
        <v>2</v>
      </c>
      <c r="AT34" s="119">
        <v>0</v>
      </c>
      <c r="AU34" s="119" t="s">
        <v>782</v>
      </c>
      <c r="AV34" s="119">
        <v>5</v>
      </c>
      <c r="AW34" s="119">
        <v>26</v>
      </c>
      <c r="AX34" s="119">
        <v>65</v>
      </c>
      <c r="AY34" s="119">
        <v>0</v>
      </c>
      <c r="BB34" s="119">
        <v>92</v>
      </c>
      <c r="BC34" s="119">
        <v>648</v>
      </c>
      <c r="BD34" s="119" t="s">
        <v>782</v>
      </c>
      <c r="BE34" s="119" t="s">
        <v>782</v>
      </c>
      <c r="BF34" s="119">
        <v>3</v>
      </c>
      <c r="BG34" s="119">
        <v>0</v>
      </c>
      <c r="BH34" s="119">
        <v>0</v>
      </c>
      <c r="BI34" s="119">
        <v>6</v>
      </c>
      <c r="BJ34" s="119">
        <v>24</v>
      </c>
      <c r="BK34" s="119">
        <v>67</v>
      </c>
      <c r="BL34" s="119" t="s">
        <v>782</v>
      </c>
      <c r="BO34" s="119">
        <v>91</v>
      </c>
      <c r="BP34" s="119">
        <v>666</v>
      </c>
      <c r="BQ34" s="119" t="s">
        <v>782</v>
      </c>
      <c r="BR34" s="119" t="s">
        <v>782</v>
      </c>
      <c r="BS34" s="119">
        <v>1</v>
      </c>
      <c r="BT34" s="119">
        <v>0</v>
      </c>
      <c r="BU34" s="119" t="s">
        <v>782</v>
      </c>
      <c r="BV34" s="119">
        <v>5</v>
      </c>
      <c r="BW34" s="119">
        <v>28</v>
      </c>
      <c r="BX34" s="119">
        <v>64</v>
      </c>
      <c r="BY34" s="119" t="s">
        <v>782</v>
      </c>
      <c r="CB34" s="119">
        <v>93</v>
      </c>
      <c r="CC34" s="119">
        <v>1314</v>
      </c>
      <c r="CE34" s="119">
        <v>85</v>
      </c>
      <c r="CF34" s="119">
        <v>648</v>
      </c>
      <c r="CH34" s="119">
        <v>81</v>
      </c>
      <c r="CI34" s="119">
        <v>666</v>
      </c>
      <c r="CK34" s="119">
        <v>88</v>
      </c>
      <c r="CL34" s="119" t="s">
        <v>206</v>
      </c>
      <c r="CM34" s="119" t="s">
        <v>206</v>
      </c>
      <c r="CN34" s="119" t="s">
        <v>206</v>
      </c>
      <c r="CO34" s="119" t="s">
        <v>206</v>
      </c>
      <c r="CP34" s="119" t="s">
        <v>206</v>
      </c>
      <c r="CQ34" s="119" t="s">
        <v>206</v>
      </c>
      <c r="CR34" s="119" t="s">
        <v>206</v>
      </c>
      <c r="CS34" s="119" t="s">
        <v>206</v>
      </c>
      <c r="CT34" s="119" t="s">
        <v>206</v>
      </c>
    </row>
    <row r="35" spans="5:12" ht="12.75">
      <c r="E35" s="130"/>
      <c r="F35" s="130"/>
      <c r="G35" s="130"/>
      <c r="H35" s="130"/>
      <c r="I35" s="130"/>
      <c r="J35" s="130"/>
      <c r="K35" s="130"/>
      <c r="L35" s="130"/>
    </row>
    <row r="36" spans="2:98" ht="12.75">
      <c r="B36" s="119" t="s">
        <v>27</v>
      </c>
      <c r="C36" s="119">
        <v>4929</v>
      </c>
      <c r="D36" s="119">
        <v>0</v>
      </c>
      <c r="E36" s="130">
        <v>0</v>
      </c>
      <c r="F36" s="130">
        <v>8</v>
      </c>
      <c r="G36" s="130">
        <v>2</v>
      </c>
      <c r="H36" s="130">
        <v>1</v>
      </c>
      <c r="I36" s="130">
        <v>15</v>
      </c>
      <c r="J36" s="130">
        <v>46</v>
      </c>
      <c r="K36" s="130">
        <v>28</v>
      </c>
      <c r="L36" s="130"/>
      <c r="O36" s="119">
        <v>74</v>
      </c>
      <c r="P36" s="119">
        <v>2597</v>
      </c>
      <c r="Q36" s="119">
        <v>1</v>
      </c>
      <c r="R36" s="119">
        <v>0</v>
      </c>
      <c r="S36" s="119">
        <v>9</v>
      </c>
      <c r="T36" s="119">
        <v>2</v>
      </c>
      <c r="U36" s="119">
        <v>1</v>
      </c>
      <c r="V36" s="119">
        <v>18</v>
      </c>
      <c r="W36" s="119">
        <v>46</v>
      </c>
      <c r="X36" s="119">
        <v>23</v>
      </c>
      <c r="AB36" s="119">
        <v>69</v>
      </c>
      <c r="AC36" s="119">
        <v>2332</v>
      </c>
      <c r="AD36" s="119">
        <v>0</v>
      </c>
      <c r="AE36" s="119">
        <v>0</v>
      </c>
      <c r="AF36" s="119">
        <v>6</v>
      </c>
      <c r="AG36" s="119">
        <v>1</v>
      </c>
      <c r="AH36" s="119">
        <v>1</v>
      </c>
      <c r="AI36" s="119">
        <v>12</v>
      </c>
      <c r="AJ36" s="119">
        <v>46</v>
      </c>
      <c r="AK36" s="119">
        <v>33</v>
      </c>
      <c r="AO36" s="119">
        <v>79</v>
      </c>
      <c r="AP36" s="119">
        <v>4930</v>
      </c>
      <c r="AQ36" s="119">
        <v>0</v>
      </c>
      <c r="AR36" s="119">
        <v>0</v>
      </c>
      <c r="AS36" s="119">
        <v>6</v>
      </c>
      <c r="AT36" s="119">
        <v>1</v>
      </c>
      <c r="AU36" s="119">
        <v>1</v>
      </c>
      <c r="AV36" s="119">
        <v>14</v>
      </c>
      <c r="AW36" s="119">
        <v>45</v>
      </c>
      <c r="AX36" s="119">
        <v>33</v>
      </c>
      <c r="AY36" s="119" t="s">
        <v>782</v>
      </c>
      <c r="BB36" s="119">
        <v>78</v>
      </c>
      <c r="BC36" s="119">
        <v>2598</v>
      </c>
      <c r="BD36" s="119">
        <v>0</v>
      </c>
      <c r="BE36" s="119">
        <v>0</v>
      </c>
      <c r="BF36" s="119">
        <v>6</v>
      </c>
      <c r="BG36" s="119">
        <v>1</v>
      </c>
      <c r="BH36" s="119">
        <v>1</v>
      </c>
      <c r="BI36" s="119">
        <v>13</v>
      </c>
      <c r="BJ36" s="119">
        <v>43</v>
      </c>
      <c r="BK36" s="119">
        <v>35</v>
      </c>
      <c r="BL36" s="119">
        <v>0</v>
      </c>
      <c r="BO36" s="119">
        <v>78</v>
      </c>
      <c r="BP36" s="119">
        <v>2332</v>
      </c>
      <c r="BQ36" s="119">
        <v>0</v>
      </c>
      <c r="BR36" s="119">
        <v>0</v>
      </c>
      <c r="BS36" s="119">
        <v>5</v>
      </c>
      <c r="BT36" s="119">
        <v>2</v>
      </c>
      <c r="BU36" s="119">
        <v>0</v>
      </c>
      <c r="BV36" s="119">
        <v>15</v>
      </c>
      <c r="BW36" s="119">
        <v>47</v>
      </c>
      <c r="BX36" s="119">
        <v>30</v>
      </c>
      <c r="BY36" s="119" t="s">
        <v>782</v>
      </c>
      <c r="CB36" s="119">
        <v>77</v>
      </c>
      <c r="CC36" s="119">
        <v>4928</v>
      </c>
      <c r="CE36" s="119">
        <v>68</v>
      </c>
      <c r="CF36" s="119">
        <v>2596</v>
      </c>
      <c r="CH36" s="119">
        <v>65</v>
      </c>
      <c r="CI36" s="119">
        <v>2332</v>
      </c>
      <c r="CK36" s="119">
        <v>72</v>
      </c>
      <c r="CL36" s="119" t="s">
        <v>206</v>
      </c>
      <c r="CM36" s="119" t="s">
        <v>206</v>
      </c>
      <c r="CN36" s="119" t="s">
        <v>206</v>
      </c>
      <c r="CO36" s="119" t="s">
        <v>206</v>
      </c>
      <c r="CP36" s="119" t="s">
        <v>206</v>
      </c>
      <c r="CQ36" s="119" t="s">
        <v>206</v>
      </c>
      <c r="CR36" s="119" t="s">
        <v>206</v>
      </c>
      <c r="CS36" s="119" t="s">
        <v>206</v>
      </c>
      <c r="CT36" s="119" t="s">
        <v>206</v>
      </c>
    </row>
    <row r="37" spans="2:98" ht="12.75">
      <c r="B37" s="131" t="s">
        <v>854</v>
      </c>
      <c r="C37" s="119">
        <v>3590</v>
      </c>
      <c r="D37" s="119">
        <v>1</v>
      </c>
      <c r="E37" s="130">
        <v>1</v>
      </c>
      <c r="F37" s="130">
        <v>9</v>
      </c>
      <c r="G37" s="130">
        <v>2</v>
      </c>
      <c r="H37" s="130">
        <v>1</v>
      </c>
      <c r="I37" s="130">
        <v>13</v>
      </c>
      <c r="J37" s="130">
        <v>45</v>
      </c>
      <c r="K37" s="130">
        <v>28</v>
      </c>
      <c r="L37" s="130"/>
      <c r="O37" s="119">
        <v>73</v>
      </c>
      <c r="P37" s="119">
        <v>1874</v>
      </c>
      <c r="Q37" s="119">
        <v>1</v>
      </c>
      <c r="R37" s="119">
        <v>1</v>
      </c>
      <c r="S37" s="119">
        <v>11</v>
      </c>
      <c r="T37" s="119">
        <v>2</v>
      </c>
      <c r="U37" s="119">
        <v>1</v>
      </c>
      <c r="V37" s="119">
        <v>16</v>
      </c>
      <c r="W37" s="119">
        <v>45</v>
      </c>
      <c r="X37" s="119">
        <v>23</v>
      </c>
      <c r="AB37" s="119">
        <v>68</v>
      </c>
      <c r="AC37" s="119">
        <v>1716</v>
      </c>
      <c r="AD37" s="119">
        <v>1</v>
      </c>
      <c r="AE37" s="119">
        <v>1</v>
      </c>
      <c r="AF37" s="119">
        <v>7</v>
      </c>
      <c r="AG37" s="119">
        <v>1</v>
      </c>
      <c r="AH37" s="119">
        <v>1</v>
      </c>
      <c r="AI37" s="119">
        <v>11</v>
      </c>
      <c r="AJ37" s="119">
        <v>44</v>
      </c>
      <c r="AK37" s="119">
        <v>34</v>
      </c>
      <c r="AO37" s="119">
        <v>78</v>
      </c>
      <c r="AP37" s="119">
        <v>3593</v>
      </c>
      <c r="AQ37" s="119">
        <v>1</v>
      </c>
      <c r="AR37" s="119">
        <v>1</v>
      </c>
      <c r="AS37" s="119">
        <v>8</v>
      </c>
      <c r="AT37" s="119">
        <v>1</v>
      </c>
      <c r="AU37" s="119">
        <v>1</v>
      </c>
      <c r="AV37" s="119">
        <v>16</v>
      </c>
      <c r="AW37" s="119">
        <v>43</v>
      </c>
      <c r="AX37" s="119">
        <v>30</v>
      </c>
      <c r="AY37" s="119">
        <v>0</v>
      </c>
      <c r="BB37" s="119">
        <v>72</v>
      </c>
      <c r="BC37" s="119">
        <v>1876</v>
      </c>
      <c r="BD37" s="119">
        <v>1</v>
      </c>
      <c r="BE37" s="119">
        <v>1</v>
      </c>
      <c r="BF37" s="119">
        <v>9</v>
      </c>
      <c r="BG37" s="119">
        <v>1</v>
      </c>
      <c r="BH37" s="119">
        <v>1</v>
      </c>
      <c r="BI37" s="119">
        <v>15</v>
      </c>
      <c r="BJ37" s="119">
        <v>40</v>
      </c>
      <c r="BK37" s="119">
        <v>32</v>
      </c>
      <c r="BL37" s="119">
        <v>0</v>
      </c>
      <c r="BO37" s="119">
        <v>72</v>
      </c>
      <c r="BP37" s="119">
        <v>1717</v>
      </c>
      <c r="BQ37" s="119">
        <v>1</v>
      </c>
      <c r="BR37" s="119">
        <v>1</v>
      </c>
      <c r="BS37" s="119">
        <v>7</v>
      </c>
      <c r="BT37" s="119">
        <v>1</v>
      </c>
      <c r="BU37" s="119">
        <v>1</v>
      </c>
      <c r="BV37" s="119">
        <v>17</v>
      </c>
      <c r="BW37" s="119">
        <v>45</v>
      </c>
      <c r="BX37" s="119">
        <v>27</v>
      </c>
      <c r="BY37" s="119">
        <v>0</v>
      </c>
      <c r="CB37" s="119">
        <v>73</v>
      </c>
      <c r="CC37" s="119">
        <v>3588</v>
      </c>
      <c r="CE37" s="119">
        <v>65</v>
      </c>
      <c r="CF37" s="119">
        <v>1874</v>
      </c>
      <c r="CH37" s="119">
        <v>62</v>
      </c>
      <c r="CI37" s="119">
        <v>1714</v>
      </c>
      <c r="CK37" s="119">
        <v>69</v>
      </c>
      <c r="CL37" s="119" t="s">
        <v>206</v>
      </c>
      <c r="CM37" s="119" t="s">
        <v>206</v>
      </c>
      <c r="CN37" s="119" t="s">
        <v>206</v>
      </c>
      <c r="CO37" s="119" t="s">
        <v>206</v>
      </c>
      <c r="CP37" s="119" t="s">
        <v>206</v>
      </c>
      <c r="CQ37" s="119" t="s">
        <v>206</v>
      </c>
      <c r="CR37" s="119" t="s">
        <v>206</v>
      </c>
      <c r="CS37" s="119" t="s">
        <v>206</v>
      </c>
      <c r="CT37" s="119" t="s">
        <v>206</v>
      </c>
    </row>
    <row r="38" spans="5:12" ht="12.75">
      <c r="E38" s="130"/>
      <c r="F38" s="130"/>
      <c r="G38" s="130"/>
      <c r="H38" s="130"/>
      <c r="I38" s="130"/>
      <c r="J38" s="130"/>
      <c r="K38" s="130"/>
      <c r="L38" s="130"/>
    </row>
    <row r="39" spans="5:12" ht="12.75">
      <c r="E39" s="130"/>
      <c r="F39" s="130"/>
      <c r="G39" s="130"/>
      <c r="H39" s="130"/>
      <c r="I39" s="130"/>
      <c r="J39" s="130"/>
      <c r="K39" s="130"/>
      <c r="L39" s="130"/>
    </row>
    <row r="40" spans="5:12" ht="12.75">
      <c r="E40" s="130"/>
      <c r="F40" s="130"/>
      <c r="G40" s="130"/>
      <c r="H40" s="130"/>
      <c r="I40" s="130"/>
      <c r="J40" s="130"/>
      <c r="K40" s="130"/>
      <c r="L40" s="130"/>
    </row>
    <row r="41" spans="5:98" ht="12.75">
      <c r="E41" s="130"/>
      <c r="F41" s="130"/>
      <c r="G41" s="130"/>
      <c r="H41" s="130"/>
      <c r="I41" s="130"/>
      <c r="J41" s="130"/>
      <c r="K41" s="130"/>
      <c r="L41" s="130"/>
      <c r="CL41" s="119" t="s">
        <v>206</v>
      </c>
      <c r="CM41" s="119" t="s">
        <v>206</v>
      </c>
      <c r="CN41" s="119" t="s">
        <v>206</v>
      </c>
      <c r="CO41" s="119" t="s">
        <v>206</v>
      </c>
      <c r="CP41" s="119" t="s">
        <v>206</v>
      </c>
      <c r="CQ41" s="119" t="s">
        <v>206</v>
      </c>
      <c r="CR41" s="119" t="s">
        <v>206</v>
      </c>
      <c r="CS41" s="119" t="s">
        <v>206</v>
      </c>
      <c r="CT41" s="119" t="s">
        <v>206</v>
      </c>
    </row>
    <row r="42" spans="1:98" ht="12.75">
      <c r="A42" s="119" t="s">
        <v>657</v>
      </c>
      <c r="B42" s="119" t="s">
        <v>5</v>
      </c>
      <c r="C42" s="119">
        <v>408699</v>
      </c>
      <c r="D42" s="119">
        <v>1</v>
      </c>
      <c r="E42" s="130">
        <v>0</v>
      </c>
      <c r="F42" s="130">
        <v>4</v>
      </c>
      <c r="G42" s="130">
        <v>1</v>
      </c>
      <c r="H42" s="130">
        <v>1</v>
      </c>
      <c r="I42" s="130">
        <v>13</v>
      </c>
      <c r="J42" s="130">
        <v>48</v>
      </c>
      <c r="K42" s="130">
        <v>32</v>
      </c>
      <c r="L42" s="130"/>
      <c r="O42" s="119">
        <v>80</v>
      </c>
      <c r="P42" s="119">
        <v>209006</v>
      </c>
      <c r="Q42" s="119">
        <v>1</v>
      </c>
      <c r="R42" s="119">
        <v>0</v>
      </c>
      <c r="S42" s="119">
        <v>5</v>
      </c>
      <c r="T42" s="119">
        <v>1</v>
      </c>
      <c r="U42" s="119">
        <v>1</v>
      </c>
      <c r="V42" s="119">
        <v>16</v>
      </c>
      <c r="W42" s="119">
        <v>50</v>
      </c>
      <c r="X42" s="119">
        <v>26</v>
      </c>
      <c r="AB42" s="119">
        <v>76</v>
      </c>
      <c r="AC42" s="119">
        <v>199693</v>
      </c>
      <c r="AD42" s="119">
        <v>1</v>
      </c>
      <c r="AE42" s="119">
        <v>0</v>
      </c>
      <c r="AF42" s="119">
        <v>3</v>
      </c>
      <c r="AG42" s="119">
        <v>1</v>
      </c>
      <c r="AH42" s="119">
        <v>1</v>
      </c>
      <c r="AI42" s="119">
        <v>10</v>
      </c>
      <c r="AJ42" s="119">
        <v>46</v>
      </c>
      <c r="AK42" s="119">
        <v>39</v>
      </c>
      <c r="AO42" s="119">
        <v>85</v>
      </c>
      <c r="AP42" s="119">
        <v>408714</v>
      </c>
      <c r="AQ42" s="119">
        <v>1</v>
      </c>
      <c r="AR42" s="119">
        <v>0</v>
      </c>
      <c r="AS42" s="119">
        <v>3</v>
      </c>
      <c r="AT42" s="119">
        <v>1</v>
      </c>
      <c r="AU42" s="119">
        <v>1</v>
      </c>
      <c r="AV42" s="119">
        <v>14</v>
      </c>
      <c r="AW42" s="119">
        <v>46</v>
      </c>
      <c r="AX42" s="119">
        <v>34</v>
      </c>
      <c r="AY42" s="119">
        <v>0</v>
      </c>
      <c r="BB42" s="119">
        <v>80</v>
      </c>
      <c r="BC42" s="119">
        <v>209010</v>
      </c>
      <c r="BD42" s="119">
        <v>1</v>
      </c>
      <c r="BE42" s="119">
        <v>0</v>
      </c>
      <c r="BF42" s="119">
        <v>4</v>
      </c>
      <c r="BG42" s="119">
        <v>1</v>
      </c>
      <c r="BH42" s="119">
        <v>1</v>
      </c>
      <c r="BI42" s="119">
        <v>13</v>
      </c>
      <c r="BJ42" s="119">
        <v>44</v>
      </c>
      <c r="BK42" s="119">
        <v>36</v>
      </c>
      <c r="BL42" s="119">
        <v>0</v>
      </c>
      <c r="BO42" s="119">
        <v>80</v>
      </c>
      <c r="BP42" s="119">
        <v>199704</v>
      </c>
      <c r="BQ42" s="119">
        <v>1</v>
      </c>
      <c r="BR42" s="119">
        <v>0</v>
      </c>
      <c r="BS42" s="119">
        <v>3</v>
      </c>
      <c r="BT42" s="119">
        <v>1</v>
      </c>
      <c r="BU42" s="119">
        <v>1</v>
      </c>
      <c r="BV42" s="119">
        <v>15</v>
      </c>
      <c r="BW42" s="119">
        <v>48</v>
      </c>
      <c r="BX42" s="119">
        <v>32</v>
      </c>
      <c r="BY42" s="119">
        <v>0</v>
      </c>
      <c r="CB42" s="119">
        <v>80</v>
      </c>
      <c r="CC42" s="119">
        <v>408668</v>
      </c>
      <c r="CE42" s="119">
        <v>74</v>
      </c>
      <c r="CF42" s="119">
        <v>208987</v>
      </c>
      <c r="CH42" s="119">
        <v>71</v>
      </c>
      <c r="CI42" s="119">
        <v>199681</v>
      </c>
      <c r="CK42" s="119">
        <v>76</v>
      </c>
      <c r="CL42" s="119" t="s">
        <v>206</v>
      </c>
      <c r="CM42" s="119" t="s">
        <v>206</v>
      </c>
      <c r="CN42" s="119" t="s">
        <v>206</v>
      </c>
      <c r="CO42" s="119" t="s">
        <v>206</v>
      </c>
      <c r="CP42" s="119" t="s">
        <v>206</v>
      </c>
      <c r="CQ42" s="119" t="s">
        <v>206</v>
      </c>
      <c r="CR42" s="119" t="s">
        <v>206</v>
      </c>
      <c r="CS42" s="119" t="s">
        <v>206</v>
      </c>
      <c r="CT42" s="119" t="s">
        <v>206</v>
      </c>
    </row>
    <row r="43" spans="2:98" ht="12.75">
      <c r="B43" s="132" t="s">
        <v>855</v>
      </c>
      <c r="C43" s="119">
        <v>354752</v>
      </c>
      <c r="D43" s="119">
        <v>1</v>
      </c>
      <c r="E43" s="130">
        <v>0</v>
      </c>
      <c r="F43" s="130">
        <v>3</v>
      </c>
      <c r="G43" s="130">
        <v>1</v>
      </c>
      <c r="H43" s="130">
        <v>1</v>
      </c>
      <c r="I43" s="130">
        <v>13</v>
      </c>
      <c r="J43" s="130">
        <v>48</v>
      </c>
      <c r="K43" s="130">
        <v>33</v>
      </c>
      <c r="L43" s="130"/>
      <c r="O43" s="119">
        <v>81</v>
      </c>
      <c r="P43" s="119">
        <v>181323</v>
      </c>
      <c r="Q43" s="119">
        <v>1</v>
      </c>
      <c r="R43" s="119">
        <v>0</v>
      </c>
      <c r="S43" s="119">
        <v>5</v>
      </c>
      <c r="T43" s="119">
        <v>1</v>
      </c>
      <c r="U43" s="119">
        <v>1</v>
      </c>
      <c r="V43" s="119">
        <v>15</v>
      </c>
      <c r="W43" s="119">
        <v>50</v>
      </c>
      <c r="X43" s="119">
        <v>26</v>
      </c>
      <c r="AB43" s="119">
        <v>77</v>
      </c>
      <c r="AC43" s="119">
        <v>173429</v>
      </c>
      <c r="AD43" s="119">
        <v>1</v>
      </c>
      <c r="AE43" s="119">
        <v>0</v>
      </c>
      <c r="AF43" s="119">
        <v>2</v>
      </c>
      <c r="AG43" s="119">
        <v>1</v>
      </c>
      <c r="AH43" s="119">
        <v>0</v>
      </c>
      <c r="AI43" s="119">
        <v>10</v>
      </c>
      <c r="AJ43" s="119">
        <v>46</v>
      </c>
      <c r="AK43" s="119">
        <v>40</v>
      </c>
      <c r="AO43" s="119">
        <v>86</v>
      </c>
      <c r="AP43" s="119">
        <v>354761</v>
      </c>
      <c r="AQ43" s="119">
        <v>1</v>
      </c>
      <c r="AR43" s="119">
        <v>0</v>
      </c>
      <c r="AS43" s="119">
        <v>3</v>
      </c>
      <c r="AT43" s="119">
        <v>1</v>
      </c>
      <c r="AU43" s="119">
        <v>1</v>
      </c>
      <c r="AV43" s="119">
        <v>14</v>
      </c>
      <c r="AW43" s="119">
        <v>46</v>
      </c>
      <c r="AX43" s="119">
        <v>34</v>
      </c>
      <c r="AY43" s="119">
        <v>0</v>
      </c>
      <c r="BB43" s="119">
        <v>81</v>
      </c>
      <c r="BC43" s="119">
        <v>181326</v>
      </c>
      <c r="BD43" s="119">
        <v>1</v>
      </c>
      <c r="BE43" s="119">
        <v>0</v>
      </c>
      <c r="BF43" s="119">
        <v>4</v>
      </c>
      <c r="BG43" s="119">
        <v>1</v>
      </c>
      <c r="BH43" s="119">
        <v>1</v>
      </c>
      <c r="BI43" s="119">
        <v>13</v>
      </c>
      <c r="BJ43" s="119">
        <v>44</v>
      </c>
      <c r="BK43" s="119">
        <v>37</v>
      </c>
      <c r="BL43" s="119">
        <v>0</v>
      </c>
      <c r="BO43" s="119">
        <v>81</v>
      </c>
      <c r="BP43" s="119">
        <v>173435</v>
      </c>
      <c r="BQ43" s="119">
        <v>1</v>
      </c>
      <c r="BR43" s="119">
        <v>0</v>
      </c>
      <c r="BS43" s="119">
        <v>2</v>
      </c>
      <c r="BT43" s="119">
        <v>1</v>
      </c>
      <c r="BU43" s="119">
        <v>1</v>
      </c>
      <c r="BV43" s="119">
        <v>15</v>
      </c>
      <c r="BW43" s="119">
        <v>48</v>
      </c>
      <c r="BX43" s="119">
        <v>32</v>
      </c>
      <c r="BY43" s="119">
        <v>0</v>
      </c>
      <c r="CB43" s="119">
        <v>80</v>
      </c>
      <c r="CC43" s="119">
        <v>354728</v>
      </c>
      <c r="CE43" s="119">
        <v>74</v>
      </c>
      <c r="CF43" s="119">
        <v>181308</v>
      </c>
      <c r="CH43" s="119">
        <v>72</v>
      </c>
      <c r="CI43" s="119">
        <v>173420</v>
      </c>
      <c r="CK43" s="119">
        <v>77</v>
      </c>
      <c r="CL43" s="119" t="s">
        <v>206</v>
      </c>
      <c r="CM43" s="119" t="s">
        <v>206</v>
      </c>
      <c r="CN43" s="119" t="s">
        <v>206</v>
      </c>
      <c r="CO43" s="119" t="s">
        <v>206</v>
      </c>
      <c r="CP43" s="119" t="s">
        <v>206</v>
      </c>
      <c r="CQ43" s="119" t="s">
        <v>206</v>
      </c>
      <c r="CR43" s="119" t="s">
        <v>206</v>
      </c>
      <c r="CS43" s="119" t="s">
        <v>206</v>
      </c>
      <c r="CT43" s="119" t="s">
        <v>206</v>
      </c>
    </row>
    <row r="44" spans="2:98" ht="12.75">
      <c r="B44" s="132" t="s">
        <v>856</v>
      </c>
      <c r="C44" s="119">
        <v>52632</v>
      </c>
      <c r="D44" s="119">
        <v>0</v>
      </c>
      <c r="E44" s="119">
        <v>0</v>
      </c>
      <c r="F44" s="119">
        <v>6</v>
      </c>
      <c r="G44" s="119">
        <v>1</v>
      </c>
      <c r="H44" s="119">
        <v>1</v>
      </c>
      <c r="I44" s="119">
        <v>15</v>
      </c>
      <c r="J44" s="119">
        <v>48</v>
      </c>
      <c r="K44" s="119">
        <v>28</v>
      </c>
      <c r="O44" s="119">
        <v>76</v>
      </c>
      <c r="P44" s="119">
        <v>27001</v>
      </c>
      <c r="Q44" s="119">
        <v>0</v>
      </c>
      <c r="R44" s="119">
        <v>0</v>
      </c>
      <c r="S44" s="119">
        <v>8</v>
      </c>
      <c r="T44" s="119">
        <v>2</v>
      </c>
      <c r="U44" s="119">
        <v>1</v>
      </c>
      <c r="V44" s="119">
        <v>17</v>
      </c>
      <c r="W44" s="119">
        <v>49</v>
      </c>
      <c r="X44" s="119">
        <v>23</v>
      </c>
      <c r="AB44" s="119">
        <v>72</v>
      </c>
      <c r="AC44" s="119">
        <v>25631</v>
      </c>
      <c r="AD44" s="119">
        <v>0</v>
      </c>
      <c r="AE44" s="119">
        <v>0</v>
      </c>
      <c r="AF44" s="119">
        <v>5</v>
      </c>
      <c r="AG44" s="119">
        <v>1</v>
      </c>
      <c r="AH44" s="119">
        <v>1</v>
      </c>
      <c r="AI44" s="119">
        <v>13</v>
      </c>
      <c r="AJ44" s="119">
        <v>47</v>
      </c>
      <c r="AK44" s="119">
        <v>33</v>
      </c>
      <c r="AO44" s="119">
        <v>80</v>
      </c>
      <c r="AP44" s="119">
        <v>52636</v>
      </c>
      <c r="AQ44" s="119">
        <v>0</v>
      </c>
      <c r="AR44" s="119">
        <v>0</v>
      </c>
      <c r="AS44" s="119">
        <v>5</v>
      </c>
      <c r="AT44" s="119">
        <v>1</v>
      </c>
      <c r="AU44" s="119">
        <v>1</v>
      </c>
      <c r="AV44" s="119">
        <v>15</v>
      </c>
      <c r="AW44" s="119">
        <v>45</v>
      </c>
      <c r="AX44" s="119">
        <v>32</v>
      </c>
      <c r="AY44" s="119">
        <v>0</v>
      </c>
      <c r="BB44" s="119">
        <v>77</v>
      </c>
      <c r="BC44" s="119">
        <v>27001</v>
      </c>
      <c r="BD44" s="119">
        <v>0</v>
      </c>
      <c r="BE44" s="119">
        <v>0</v>
      </c>
      <c r="BF44" s="119">
        <v>6</v>
      </c>
      <c r="BG44" s="119">
        <v>1</v>
      </c>
      <c r="BH44" s="119">
        <v>1</v>
      </c>
      <c r="BI44" s="119">
        <v>14</v>
      </c>
      <c r="BJ44" s="119">
        <v>43</v>
      </c>
      <c r="BK44" s="119">
        <v>34</v>
      </c>
      <c r="BL44" s="119">
        <v>0</v>
      </c>
      <c r="BO44" s="119">
        <v>78</v>
      </c>
      <c r="BP44" s="119">
        <v>25635</v>
      </c>
      <c r="BQ44" s="119">
        <v>0</v>
      </c>
      <c r="BR44" s="119">
        <v>0</v>
      </c>
      <c r="BS44" s="119">
        <v>5</v>
      </c>
      <c r="BT44" s="119">
        <v>1</v>
      </c>
      <c r="BU44" s="119">
        <v>1</v>
      </c>
      <c r="BV44" s="119">
        <v>16</v>
      </c>
      <c r="BW44" s="119">
        <v>47</v>
      </c>
      <c r="BX44" s="119">
        <v>29</v>
      </c>
      <c r="BY44" s="119">
        <v>0</v>
      </c>
      <c r="CB44" s="119">
        <v>76</v>
      </c>
      <c r="CC44" s="119">
        <v>52627</v>
      </c>
      <c r="CE44" s="119">
        <v>69</v>
      </c>
      <c r="CF44" s="119">
        <v>26997</v>
      </c>
      <c r="CH44" s="119">
        <v>67</v>
      </c>
      <c r="CI44" s="119">
        <v>25630</v>
      </c>
      <c r="CK44" s="119">
        <v>71</v>
      </c>
      <c r="CL44" s="119" t="s">
        <v>206</v>
      </c>
      <c r="CM44" s="119" t="s">
        <v>206</v>
      </c>
      <c r="CN44" s="119" t="s">
        <v>206</v>
      </c>
      <c r="CO44" s="119" t="s">
        <v>206</v>
      </c>
      <c r="CP44" s="119" t="s">
        <v>206</v>
      </c>
      <c r="CQ44" s="119" t="s">
        <v>206</v>
      </c>
      <c r="CR44" s="119" t="s">
        <v>206</v>
      </c>
      <c r="CS44" s="119" t="s">
        <v>206</v>
      </c>
      <c r="CT44" s="119" t="s">
        <v>206</v>
      </c>
    </row>
    <row r="45" spans="2:98" ht="12.75">
      <c r="B45" s="131" t="s">
        <v>854</v>
      </c>
      <c r="C45" s="119">
        <v>1315</v>
      </c>
      <c r="D45" s="119">
        <v>1</v>
      </c>
      <c r="E45" s="119">
        <v>3</v>
      </c>
      <c r="F45" s="119">
        <v>17</v>
      </c>
      <c r="G45" s="119">
        <v>2</v>
      </c>
      <c r="H45" s="119">
        <v>1</v>
      </c>
      <c r="I45" s="119">
        <v>14</v>
      </c>
      <c r="J45" s="119">
        <v>40</v>
      </c>
      <c r="K45" s="119">
        <v>22</v>
      </c>
      <c r="O45" s="119">
        <v>61</v>
      </c>
      <c r="P45" s="119">
        <v>682</v>
      </c>
      <c r="Q45" s="119">
        <v>2</v>
      </c>
      <c r="R45" s="119">
        <v>3</v>
      </c>
      <c r="S45" s="119">
        <v>20</v>
      </c>
      <c r="T45" s="119">
        <v>2</v>
      </c>
      <c r="U45" s="119">
        <v>1</v>
      </c>
      <c r="V45" s="119">
        <v>16</v>
      </c>
      <c r="W45" s="119">
        <v>39</v>
      </c>
      <c r="X45" s="119">
        <v>16</v>
      </c>
      <c r="AB45" s="119">
        <v>55</v>
      </c>
      <c r="AC45" s="119">
        <v>633</v>
      </c>
      <c r="AD45" s="119">
        <v>1</v>
      </c>
      <c r="AE45" s="119">
        <v>3</v>
      </c>
      <c r="AF45" s="119">
        <v>14</v>
      </c>
      <c r="AG45" s="119">
        <v>2</v>
      </c>
      <c r="AH45" s="119">
        <v>1</v>
      </c>
      <c r="AI45" s="119">
        <v>11</v>
      </c>
      <c r="AJ45" s="119">
        <v>40</v>
      </c>
      <c r="AK45" s="119">
        <v>27</v>
      </c>
      <c r="AO45" s="119">
        <v>67</v>
      </c>
      <c r="AP45" s="119">
        <v>1317</v>
      </c>
      <c r="AQ45" s="119">
        <v>1</v>
      </c>
      <c r="AR45" s="119">
        <v>3</v>
      </c>
      <c r="AS45" s="119">
        <v>14</v>
      </c>
      <c r="AT45" s="119">
        <v>2</v>
      </c>
      <c r="AU45" s="119">
        <v>1</v>
      </c>
      <c r="AV45" s="119">
        <v>19</v>
      </c>
      <c r="AW45" s="119">
        <v>38</v>
      </c>
      <c r="AX45" s="119">
        <v>22</v>
      </c>
      <c r="AY45" s="119" t="s">
        <v>782</v>
      </c>
      <c r="BB45" s="119">
        <v>60</v>
      </c>
      <c r="BC45" s="119">
        <v>683</v>
      </c>
      <c r="BD45" s="119">
        <v>2</v>
      </c>
      <c r="BE45" s="119">
        <v>3</v>
      </c>
      <c r="BF45" s="119">
        <v>16</v>
      </c>
      <c r="BG45" s="119">
        <v>1</v>
      </c>
      <c r="BH45" s="119">
        <v>1</v>
      </c>
      <c r="BI45" s="119">
        <v>18</v>
      </c>
      <c r="BJ45" s="119">
        <v>36</v>
      </c>
      <c r="BK45" s="119">
        <v>24</v>
      </c>
      <c r="BL45" s="119" t="s">
        <v>782</v>
      </c>
      <c r="BO45" s="119">
        <v>59</v>
      </c>
      <c r="BP45" s="119">
        <v>634</v>
      </c>
      <c r="BQ45" s="119">
        <v>1</v>
      </c>
      <c r="BR45" s="119">
        <v>3</v>
      </c>
      <c r="BS45" s="119">
        <v>12</v>
      </c>
      <c r="BT45" s="119">
        <v>2</v>
      </c>
      <c r="BU45" s="119">
        <v>0</v>
      </c>
      <c r="BV45" s="119">
        <v>20</v>
      </c>
      <c r="BW45" s="119">
        <v>41</v>
      </c>
      <c r="BX45" s="119">
        <v>20</v>
      </c>
      <c r="BY45" s="119">
        <v>0</v>
      </c>
      <c r="CB45" s="119">
        <v>62</v>
      </c>
      <c r="CC45" s="119">
        <v>1313</v>
      </c>
      <c r="CE45" s="119">
        <v>53</v>
      </c>
      <c r="CF45" s="119">
        <v>682</v>
      </c>
      <c r="CH45" s="119">
        <v>50</v>
      </c>
      <c r="CI45" s="119">
        <v>631</v>
      </c>
      <c r="CK45" s="119">
        <v>56</v>
      </c>
      <c r="CL45" s="119" t="s">
        <v>206</v>
      </c>
      <c r="CM45" s="119" t="s">
        <v>206</v>
      </c>
      <c r="CN45" s="119" t="s">
        <v>206</v>
      </c>
      <c r="CO45" s="119" t="s">
        <v>206</v>
      </c>
      <c r="CP45" s="119" t="s">
        <v>206</v>
      </c>
      <c r="CQ45" s="119" t="s">
        <v>206</v>
      </c>
      <c r="CR45" s="119" t="s">
        <v>206</v>
      </c>
      <c r="CS45" s="119" t="s">
        <v>206</v>
      </c>
      <c r="CT45" s="119" t="s">
        <v>206</v>
      </c>
    </row>
    <row r="46" spans="1:98" ht="12.75">
      <c r="A46" s="119" t="s">
        <v>695</v>
      </c>
      <c r="B46" s="119" t="s">
        <v>5</v>
      </c>
      <c r="C46" s="119">
        <v>408699</v>
      </c>
      <c r="D46" s="119">
        <v>1</v>
      </c>
      <c r="E46" s="119">
        <v>0</v>
      </c>
      <c r="F46" s="119">
        <v>4</v>
      </c>
      <c r="G46" s="119">
        <v>1</v>
      </c>
      <c r="H46" s="119">
        <v>1</v>
      </c>
      <c r="I46" s="119">
        <v>13</v>
      </c>
      <c r="J46" s="119">
        <v>48</v>
      </c>
      <c r="K46" s="119">
        <v>32</v>
      </c>
      <c r="O46" s="119">
        <v>80</v>
      </c>
      <c r="P46" s="119">
        <v>209006</v>
      </c>
      <c r="Q46" s="119">
        <v>1</v>
      </c>
      <c r="R46" s="119">
        <v>0</v>
      </c>
      <c r="S46" s="119">
        <v>5</v>
      </c>
      <c r="T46" s="119">
        <v>1</v>
      </c>
      <c r="U46" s="119">
        <v>1</v>
      </c>
      <c r="V46" s="119">
        <v>16</v>
      </c>
      <c r="W46" s="119">
        <v>50</v>
      </c>
      <c r="X46" s="119">
        <v>26</v>
      </c>
      <c r="AB46" s="119">
        <v>76</v>
      </c>
      <c r="AC46" s="119">
        <v>199693</v>
      </c>
      <c r="AD46" s="119">
        <v>1</v>
      </c>
      <c r="AE46" s="119">
        <v>0</v>
      </c>
      <c r="AF46" s="119">
        <v>3</v>
      </c>
      <c r="AG46" s="119">
        <v>1</v>
      </c>
      <c r="AH46" s="119">
        <v>1</v>
      </c>
      <c r="AI46" s="119">
        <v>10</v>
      </c>
      <c r="AJ46" s="119">
        <v>46</v>
      </c>
      <c r="AK46" s="119">
        <v>39</v>
      </c>
      <c r="AO46" s="119">
        <v>85</v>
      </c>
      <c r="AP46" s="119">
        <v>408714</v>
      </c>
      <c r="AQ46" s="119">
        <v>1</v>
      </c>
      <c r="AR46" s="119">
        <v>0</v>
      </c>
      <c r="AS46" s="119">
        <v>3</v>
      </c>
      <c r="AT46" s="119">
        <v>1</v>
      </c>
      <c r="AU46" s="119">
        <v>1</v>
      </c>
      <c r="AV46" s="119">
        <v>14</v>
      </c>
      <c r="AW46" s="119">
        <v>46</v>
      </c>
      <c r="AX46" s="119">
        <v>34</v>
      </c>
      <c r="AY46" s="119">
        <v>0</v>
      </c>
      <c r="BB46" s="119">
        <v>80</v>
      </c>
      <c r="BC46" s="119">
        <v>209010</v>
      </c>
      <c r="BD46" s="119">
        <v>1</v>
      </c>
      <c r="BE46" s="119">
        <v>0</v>
      </c>
      <c r="BF46" s="119">
        <v>4</v>
      </c>
      <c r="BG46" s="119">
        <v>1</v>
      </c>
      <c r="BH46" s="119">
        <v>1</v>
      </c>
      <c r="BI46" s="119">
        <v>13</v>
      </c>
      <c r="BJ46" s="119">
        <v>44</v>
      </c>
      <c r="BK46" s="119">
        <v>36</v>
      </c>
      <c r="BL46" s="119">
        <v>0</v>
      </c>
      <c r="BO46" s="119">
        <v>80</v>
      </c>
      <c r="BP46" s="119">
        <v>199704</v>
      </c>
      <c r="BQ46" s="119">
        <v>1</v>
      </c>
      <c r="BR46" s="119">
        <v>0</v>
      </c>
      <c r="BS46" s="119">
        <v>3</v>
      </c>
      <c r="BT46" s="119">
        <v>1</v>
      </c>
      <c r="BU46" s="119">
        <v>1</v>
      </c>
      <c r="BV46" s="119">
        <v>15</v>
      </c>
      <c r="BW46" s="119">
        <v>48</v>
      </c>
      <c r="BX46" s="119">
        <v>32</v>
      </c>
      <c r="BY46" s="119">
        <v>0</v>
      </c>
      <c r="CB46" s="119">
        <v>80</v>
      </c>
      <c r="CC46" s="119">
        <v>408668</v>
      </c>
      <c r="CE46" s="119">
        <v>74</v>
      </c>
      <c r="CF46" s="119">
        <v>208987</v>
      </c>
      <c r="CH46" s="119">
        <v>71</v>
      </c>
      <c r="CI46" s="119">
        <v>199681</v>
      </c>
      <c r="CK46" s="119">
        <v>76</v>
      </c>
      <c r="CL46" s="119" t="s">
        <v>206</v>
      </c>
      <c r="CM46" s="119" t="s">
        <v>206</v>
      </c>
      <c r="CN46" s="119" t="s">
        <v>206</v>
      </c>
      <c r="CO46" s="119" t="s">
        <v>206</v>
      </c>
      <c r="CP46" s="119" t="s">
        <v>206</v>
      </c>
      <c r="CQ46" s="119" t="s">
        <v>206</v>
      </c>
      <c r="CR46" s="119" t="s">
        <v>206</v>
      </c>
      <c r="CS46" s="119" t="s">
        <v>206</v>
      </c>
      <c r="CT46" s="119" t="s">
        <v>206</v>
      </c>
    </row>
    <row r="47" spans="2:98" ht="12.75">
      <c r="B47" s="132" t="s">
        <v>30</v>
      </c>
      <c r="C47" s="119">
        <v>67203</v>
      </c>
      <c r="D47" s="119">
        <v>1</v>
      </c>
      <c r="E47" s="119">
        <v>0</v>
      </c>
      <c r="F47" s="119">
        <v>8</v>
      </c>
      <c r="G47" s="119">
        <v>3</v>
      </c>
      <c r="H47" s="119">
        <v>2</v>
      </c>
      <c r="I47" s="119">
        <v>22</v>
      </c>
      <c r="J47" s="119">
        <v>49</v>
      </c>
      <c r="K47" s="119">
        <v>16</v>
      </c>
      <c r="O47" s="119">
        <v>65</v>
      </c>
      <c r="P47" s="119">
        <v>34208</v>
      </c>
      <c r="Q47" s="119">
        <v>1</v>
      </c>
      <c r="R47" s="119">
        <v>0</v>
      </c>
      <c r="S47" s="119">
        <v>10</v>
      </c>
      <c r="T47" s="119">
        <v>3</v>
      </c>
      <c r="U47" s="119">
        <v>2</v>
      </c>
      <c r="V47" s="119">
        <v>25</v>
      </c>
      <c r="W47" s="119">
        <v>47</v>
      </c>
      <c r="X47" s="119">
        <v>11</v>
      </c>
      <c r="AB47" s="119">
        <v>59</v>
      </c>
      <c r="AC47" s="119">
        <v>32995</v>
      </c>
      <c r="AD47" s="119">
        <v>1</v>
      </c>
      <c r="AE47" s="119">
        <v>0</v>
      </c>
      <c r="AF47" s="119">
        <v>5</v>
      </c>
      <c r="AG47" s="119">
        <v>2</v>
      </c>
      <c r="AH47" s="119">
        <v>1</v>
      </c>
      <c r="AI47" s="119">
        <v>19</v>
      </c>
      <c r="AJ47" s="119">
        <v>51</v>
      </c>
      <c r="AK47" s="119">
        <v>20</v>
      </c>
      <c r="AO47" s="119">
        <v>71</v>
      </c>
      <c r="AP47" s="119">
        <v>67206</v>
      </c>
      <c r="AQ47" s="119">
        <v>1</v>
      </c>
      <c r="AR47" s="119">
        <v>0</v>
      </c>
      <c r="AS47" s="119">
        <v>7</v>
      </c>
      <c r="AT47" s="119">
        <v>3</v>
      </c>
      <c r="AU47" s="119">
        <v>1</v>
      </c>
      <c r="AV47" s="119">
        <v>22</v>
      </c>
      <c r="AW47" s="119">
        <v>48</v>
      </c>
      <c r="AX47" s="119">
        <v>18</v>
      </c>
      <c r="AY47" s="119">
        <v>0</v>
      </c>
      <c r="BB47" s="119">
        <v>66</v>
      </c>
      <c r="BC47" s="119">
        <v>34208</v>
      </c>
      <c r="BD47" s="119">
        <v>1</v>
      </c>
      <c r="BE47" s="119">
        <v>0</v>
      </c>
      <c r="BF47" s="119">
        <v>8</v>
      </c>
      <c r="BG47" s="119">
        <v>2</v>
      </c>
      <c r="BH47" s="119">
        <v>1</v>
      </c>
      <c r="BI47" s="119">
        <v>21</v>
      </c>
      <c r="BJ47" s="119">
        <v>47</v>
      </c>
      <c r="BK47" s="119">
        <v>20</v>
      </c>
      <c r="BL47" s="119">
        <v>0</v>
      </c>
      <c r="BO47" s="119">
        <v>67</v>
      </c>
      <c r="BP47" s="119">
        <v>32998</v>
      </c>
      <c r="BQ47" s="119">
        <v>1</v>
      </c>
      <c r="BR47" s="119">
        <v>0</v>
      </c>
      <c r="BS47" s="119">
        <v>5</v>
      </c>
      <c r="BT47" s="119">
        <v>3</v>
      </c>
      <c r="BU47" s="119">
        <v>1</v>
      </c>
      <c r="BV47" s="119">
        <v>24</v>
      </c>
      <c r="BW47" s="119">
        <v>50</v>
      </c>
      <c r="BX47" s="119">
        <v>16</v>
      </c>
      <c r="BY47" s="119">
        <v>0</v>
      </c>
      <c r="CB47" s="119">
        <v>65</v>
      </c>
      <c r="CC47" s="119">
        <v>67193</v>
      </c>
      <c r="CE47" s="119">
        <v>56</v>
      </c>
      <c r="CF47" s="119">
        <v>34202</v>
      </c>
      <c r="CH47" s="119">
        <v>53</v>
      </c>
      <c r="CI47" s="119">
        <v>32991</v>
      </c>
      <c r="CK47" s="119">
        <v>59</v>
      </c>
      <c r="CL47" s="119" t="s">
        <v>206</v>
      </c>
      <c r="CM47" s="119" t="s">
        <v>206</v>
      </c>
      <c r="CN47" s="119" t="s">
        <v>206</v>
      </c>
      <c r="CO47" s="119" t="s">
        <v>206</v>
      </c>
      <c r="CP47" s="119" t="s">
        <v>206</v>
      </c>
      <c r="CQ47" s="119" t="s">
        <v>206</v>
      </c>
      <c r="CR47" s="119" t="s">
        <v>206</v>
      </c>
      <c r="CS47" s="119" t="s">
        <v>206</v>
      </c>
      <c r="CT47" s="119" t="s">
        <v>206</v>
      </c>
    </row>
    <row r="48" spans="2:98" ht="12.75">
      <c r="B48" s="132" t="s">
        <v>704</v>
      </c>
      <c r="C48" s="119">
        <v>340511</v>
      </c>
      <c r="D48" s="119">
        <v>1</v>
      </c>
      <c r="E48" s="119">
        <v>0</v>
      </c>
      <c r="F48" s="119">
        <v>3</v>
      </c>
      <c r="G48" s="119">
        <v>1</v>
      </c>
      <c r="H48" s="119">
        <v>1</v>
      </c>
      <c r="I48" s="119">
        <v>11</v>
      </c>
      <c r="J48" s="119">
        <v>48</v>
      </c>
      <c r="K48" s="119">
        <v>36</v>
      </c>
      <c r="O48" s="119">
        <v>84</v>
      </c>
      <c r="P48" s="119">
        <v>174277</v>
      </c>
      <c r="Q48" s="119">
        <v>1</v>
      </c>
      <c r="R48" s="119">
        <v>0</v>
      </c>
      <c r="S48" s="119">
        <v>4</v>
      </c>
      <c r="T48" s="119">
        <v>1</v>
      </c>
      <c r="U48" s="119">
        <v>1</v>
      </c>
      <c r="V48" s="119">
        <v>14</v>
      </c>
      <c r="W48" s="119">
        <v>51</v>
      </c>
      <c r="X48" s="119">
        <v>29</v>
      </c>
      <c r="AB48" s="119">
        <v>79</v>
      </c>
      <c r="AC48" s="119">
        <v>166234</v>
      </c>
      <c r="AD48" s="119">
        <v>1</v>
      </c>
      <c r="AE48" s="119">
        <v>0</v>
      </c>
      <c r="AF48" s="119">
        <v>2</v>
      </c>
      <c r="AG48" s="119">
        <v>0</v>
      </c>
      <c r="AH48" s="119">
        <v>0</v>
      </c>
      <c r="AI48" s="119">
        <v>9</v>
      </c>
      <c r="AJ48" s="119">
        <v>45</v>
      </c>
      <c r="AK48" s="119">
        <v>43</v>
      </c>
      <c r="AO48" s="119">
        <v>88</v>
      </c>
      <c r="AP48" s="119">
        <v>340521</v>
      </c>
      <c r="AQ48" s="119">
        <v>1</v>
      </c>
      <c r="AR48" s="119">
        <v>0</v>
      </c>
      <c r="AS48" s="119">
        <v>3</v>
      </c>
      <c r="AT48" s="119">
        <v>1</v>
      </c>
      <c r="AU48" s="119">
        <v>0</v>
      </c>
      <c r="AV48" s="119">
        <v>12</v>
      </c>
      <c r="AW48" s="119">
        <v>46</v>
      </c>
      <c r="AX48" s="119">
        <v>37</v>
      </c>
      <c r="AY48" s="119">
        <v>0</v>
      </c>
      <c r="BB48" s="119">
        <v>83</v>
      </c>
      <c r="BC48" s="119">
        <v>174280</v>
      </c>
      <c r="BD48" s="119">
        <v>1</v>
      </c>
      <c r="BE48" s="119">
        <v>0</v>
      </c>
      <c r="BF48" s="119">
        <v>3</v>
      </c>
      <c r="BG48" s="119">
        <v>1</v>
      </c>
      <c r="BH48" s="119">
        <v>0</v>
      </c>
      <c r="BI48" s="119">
        <v>12</v>
      </c>
      <c r="BJ48" s="119">
        <v>43</v>
      </c>
      <c r="BK48" s="119">
        <v>40</v>
      </c>
      <c r="BL48" s="119">
        <v>0</v>
      </c>
      <c r="BO48" s="119">
        <v>83</v>
      </c>
      <c r="BP48" s="119">
        <v>166241</v>
      </c>
      <c r="BQ48" s="119">
        <v>0</v>
      </c>
      <c r="BR48" s="119">
        <v>0</v>
      </c>
      <c r="BS48" s="119">
        <v>2</v>
      </c>
      <c r="BT48" s="119">
        <v>1</v>
      </c>
      <c r="BU48" s="119">
        <v>0</v>
      </c>
      <c r="BV48" s="119">
        <v>13</v>
      </c>
      <c r="BW48" s="119">
        <v>48</v>
      </c>
      <c r="BX48" s="119">
        <v>35</v>
      </c>
      <c r="BY48" s="119">
        <v>0</v>
      </c>
      <c r="CB48" s="119">
        <v>83</v>
      </c>
      <c r="CC48" s="119">
        <v>340492</v>
      </c>
      <c r="CE48" s="119">
        <v>77</v>
      </c>
      <c r="CF48" s="119">
        <v>174264</v>
      </c>
      <c r="CH48" s="119">
        <v>75</v>
      </c>
      <c r="CI48" s="119">
        <v>166228</v>
      </c>
      <c r="CK48" s="119">
        <v>80</v>
      </c>
      <c r="CL48" s="119" t="s">
        <v>206</v>
      </c>
      <c r="CM48" s="119" t="s">
        <v>206</v>
      </c>
      <c r="CN48" s="119" t="s">
        <v>206</v>
      </c>
      <c r="CO48" s="119" t="s">
        <v>206</v>
      </c>
      <c r="CP48" s="119" t="s">
        <v>206</v>
      </c>
      <c r="CQ48" s="119" t="s">
        <v>206</v>
      </c>
      <c r="CR48" s="119" t="s">
        <v>206</v>
      </c>
      <c r="CS48" s="119" t="s">
        <v>206</v>
      </c>
      <c r="CT48" s="119" t="s">
        <v>206</v>
      </c>
    </row>
    <row r="49" spans="2:98" ht="12.75">
      <c r="B49" s="131" t="s">
        <v>857</v>
      </c>
      <c r="C49" s="119">
        <v>985</v>
      </c>
      <c r="D49" s="119">
        <v>2</v>
      </c>
      <c r="E49" s="119">
        <v>4</v>
      </c>
      <c r="F49" s="119">
        <v>24</v>
      </c>
      <c r="G49" s="119">
        <v>3</v>
      </c>
      <c r="H49" s="119">
        <v>1</v>
      </c>
      <c r="I49" s="119">
        <v>14</v>
      </c>
      <c r="J49" s="119">
        <v>35</v>
      </c>
      <c r="K49" s="119">
        <v>17</v>
      </c>
      <c r="O49" s="119">
        <v>52</v>
      </c>
      <c r="P49" s="119">
        <v>521</v>
      </c>
      <c r="Q49" s="119">
        <v>2</v>
      </c>
      <c r="R49" s="119">
        <v>5</v>
      </c>
      <c r="S49" s="119">
        <v>26</v>
      </c>
      <c r="T49" s="119">
        <v>3</v>
      </c>
      <c r="U49" s="119">
        <v>1</v>
      </c>
      <c r="V49" s="119">
        <v>16</v>
      </c>
      <c r="W49" s="119">
        <v>34</v>
      </c>
      <c r="X49" s="119">
        <v>13</v>
      </c>
      <c r="AB49" s="119">
        <v>47</v>
      </c>
      <c r="AC49" s="119">
        <v>464</v>
      </c>
      <c r="AD49" s="119">
        <v>2</v>
      </c>
      <c r="AE49" s="119">
        <v>4</v>
      </c>
      <c r="AF49" s="119">
        <v>21</v>
      </c>
      <c r="AG49" s="119">
        <v>3</v>
      </c>
      <c r="AH49" s="119">
        <v>2</v>
      </c>
      <c r="AI49" s="119">
        <v>11</v>
      </c>
      <c r="AJ49" s="119">
        <v>36</v>
      </c>
      <c r="AK49" s="119">
        <v>23</v>
      </c>
      <c r="AO49" s="119">
        <v>58</v>
      </c>
      <c r="AP49" s="119">
        <v>987</v>
      </c>
      <c r="AQ49" s="119">
        <v>2</v>
      </c>
      <c r="AR49" s="119">
        <v>4</v>
      </c>
      <c r="AS49" s="119">
        <v>19</v>
      </c>
      <c r="AT49" s="119">
        <v>2</v>
      </c>
      <c r="AU49" s="119">
        <v>1</v>
      </c>
      <c r="AV49" s="119">
        <v>20</v>
      </c>
      <c r="AW49" s="119">
        <v>35</v>
      </c>
      <c r="AX49" s="119">
        <v>17</v>
      </c>
      <c r="AY49" s="119">
        <v>0</v>
      </c>
      <c r="BB49" s="119">
        <v>51</v>
      </c>
      <c r="BC49" s="119">
        <v>522</v>
      </c>
      <c r="BD49" s="119">
        <v>2</v>
      </c>
      <c r="BE49" s="119">
        <v>4</v>
      </c>
      <c r="BF49" s="119">
        <v>21</v>
      </c>
      <c r="BG49" s="119">
        <v>2</v>
      </c>
      <c r="BH49" s="119">
        <v>1</v>
      </c>
      <c r="BI49" s="119">
        <v>19</v>
      </c>
      <c r="BJ49" s="119">
        <v>30</v>
      </c>
      <c r="BK49" s="119">
        <v>21</v>
      </c>
      <c r="BL49" s="119">
        <v>0</v>
      </c>
      <c r="BO49" s="119">
        <v>51</v>
      </c>
      <c r="BP49" s="119">
        <v>465</v>
      </c>
      <c r="BQ49" s="119">
        <v>2</v>
      </c>
      <c r="BR49" s="119">
        <v>5</v>
      </c>
      <c r="BS49" s="119">
        <v>17</v>
      </c>
      <c r="BT49" s="119">
        <v>3</v>
      </c>
      <c r="BU49" s="119">
        <v>1</v>
      </c>
      <c r="BV49" s="119">
        <v>21</v>
      </c>
      <c r="BW49" s="119">
        <v>40</v>
      </c>
      <c r="BX49" s="119">
        <v>12</v>
      </c>
      <c r="BY49" s="119">
        <v>0</v>
      </c>
      <c r="CB49" s="119">
        <v>52</v>
      </c>
      <c r="CC49" s="119">
        <v>983</v>
      </c>
      <c r="CE49" s="119">
        <v>43</v>
      </c>
      <c r="CF49" s="119">
        <v>521</v>
      </c>
      <c r="CH49" s="119">
        <v>41</v>
      </c>
      <c r="CI49" s="119">
        <v>462</v>
      </c>
      <c r="CK49" s="119">
        <v>46</v>
      </c>
      <c r="CL49" s="119" t="s">
        <v>206</v>
      </c>
      <c r="CM49" s="119" t="s">
        <v>206</v>
      </c>
      <c r="CN49" s="119" t="s">
        <v>206</v>
      </c>
      <c r="CO49" s="119" t="s">
        <v>206</v>
      </c>
      <c r="CP49" s="119" t="s">
        <v>206</v>
      </c>
      <c r="CQ49" s="119" t="s">
        <v>206</v>
      </c>
      <c r="CR49" s="119" t="s">
        <v>206</v>
      </c>
      <c r="CS49" s="119" t="s">
        <v>206</v>
      </c>
      <c r="CT49" s="119" t="s">
        <v>206</v>
      </c>
    </row>
    <row r="50" spans="2:98" s="133" customFormat="1" ht="12.75">
      <c r="B50" s="134" t="s">
        <v>118</v>
      </c>
      <c r="C50" s="119">
        <v>341496</v>
      </c>
      <c r="D50" s="119">
        <v>1</v>
      </c>
      <c r="E50" s="119">
        <v>0</v>
      </c>
      <c r="F50" s="119">
        <v>3</v>
      </c>
      <c r="G50" s="119">
        <v>1</v>
      </c>
      <c r="H50" s="119">
        <v>1</v>
      </c>
      <c r="I50" s="119">
        <v>11</v>
      </c>
      <c r="J50" s="119">
        <v>48</v>
      </c>
      <c r="K50" s="119">
        <v>36</v>
      </c>
      <c r="L50" s="119"/>
      <c r="M50" s="119"/>
      <c r="N50" s="119"/>
      <c r="O50" s="119">
        <v>84</v>
      </c>
      <c r="P50" s="119">
        <v>174798</v>
      </c>
      <c r="Q50" s="119">
        <v>1</v>
      </c>
      <c r="R50" s="119">
        <v>0</v>
      </c>
      <c r="S50" s="119">
        <v>4</v>
      </c>
      <c r="T50" s="119">
        <v>1</v>
      </c>
      <c r="U50" s="119">
        <v>1</v>
      </c>
      <c r="V50" s="119">
        <v>14</v>
      </c>
      <c r="W50" s="119">
        <v>51</v>
      </c>
      <c r="X50" s="119">
        <v>29</v>
      </c>
      <c r="Y50" s="119"/>
      <c r="Z50" s="119"/>
      <c r="AA50" s="119"/>
      <c r="AB50" s="119">
        <v>79</v>
      </c>
      <c r="AC50" s="119">
        <v>166698</v>
      </c>
      <c r="AD50" s="119">
        <v>1</v>
      </c>
      <c r="AE50" s="119">
        <v>0</v>
      </c>
      <c r="AF50" s="119">
        <v>2</v>
      </c>
      <c r="AG50" s="119">
        <v>0</v>
      </c>
      <c r="AH50" s="119">
        <v>0</v>
      </c>
      <c r="AI50" s="119">
        <v>9</v>
      </c>
      <c r="AJ50" s="119">
        <v>45</v>
      </c>
      <c r="AK50" s="119">
        <v>43</v>
      </c>
      <c r="AL50" s="119"/>
      <c r="AM50" s="119"/>
      <c r="AN50" s="119"/>
      <c r="AO50" s="119">
        <v>88</v>
      </c>
      <c r="AP50" s="119">
        <v>341508</v>
      </c>
      <c r="AQ50" s="119">
        <v>1</v>
      </c>
      <c r="AR50" s="119">
        <v>0</v>
      </c>
      <c r="AS50" s="119">
        <v>3</v>
      </c>
      <c r="AT50" s="119">
        <v>1</v>
      </c>
      <c r="AU50" s="119">
        <v>0</v>
      </c>
      <c r="AV50" s="119">
        <v>12</v>
      </c>
      <c r="AW50" s="119">
        <v>46</v>
      </c>
      <c r="AX50" s="119">
        <v>37</v>
      </c>
      <c r="AY50" s="119">
        <v>0</v>
      </c>
      <c r="AZ50" s="119"/>
      <c r="BA50" s="119"/>
      <c r="BB50" s="119">
        <v>83</v>
      </c>
      <c r="BC50" s="119">
        <v>174802</v>
      </c>
      <c r="BD50" s="119">
        <v>1</v>
      </c>
      <c r="BE50" s="119">
        <v>0</v>
      </c>
      <c r="BF50" s="119">
        <v>3</v>
      </c>
      <c r="BG50" s="119">
        <v>1</v>
      </c>
      <c r="BH50" s="119">
        <v>0</v>
      </c>
      <c r="BI50" s="119">
        <v>12</v>
      </c>
      <c r="BJ50" s="119">
        <v>43</v>
      </c>
      <c r="BK50" s="119">
        <v>40</v>
      </c>
      <c r="BL50" s="119">
        <v>0</v>
      </c>
      <c r="BM50" s="119"/>
      <c r="BN50" s="119"/>
      <c r="BO50" s="119">
        <v>83</v>
      </c>
      <c r="BP50" s="119">
        <v>166706</v>
      </c>
      <c r="BQ50" s="119">
        <v>0</v>
      </c>
      <c r="BR50" s="119">
        <v>0</v>
      </c>
      <c r="BS50" s="119">
        <v>2</v>
      </c>
      <c r="BT50" s="119">
        <v>1</v>
      </c>
      <c r="BU50" s="119">
        <v>0</v>
      </c>
      <c r="BV50" s="119">
        <v>13</v>
      </c>
      <c r="BW50" s="119">
        <v>48</v>
      </c>
      <c r="BX50" s="119">
        <v>35</v>
      </c>
      <c r="BY50" s="119">
        <v>0</v>
      </c>
      <c r="BZ50" s="119"/>
      <c r="CA50" s="119"/>
      <c r="CB50" s="119">
        <v>83</v>
      </c>
      <c r="CC50" s="119">
        <v>341475</v>
      </c>
      <c r="CD50" s="119"/>
      <c r="CE50" s="133">
        <v>77</v>
      </c>
      <c r="CF50" s="119">
        <v>174785</v>
      </c>
      <c r="CG50" s="119"/>
      <c r="CH50" s="119">
        <v>75</v>
      </c>
      <c r="CI50" s="119">
        <v>166690</v>
      </c>
      <c r="CJ50" s="119"/>
      <c r="CK50" s="119">
        <v>80</v>
      </c>
      <c r="CL50" s="119" t="s">
        <v>206</v>
      </c>
      <c r="CM50" s="119" t="s">
        <v>206</v>
      </c>
      <c r="CN50" s="119" t="s">
        <v>206</v>
      </c>
      <c r="CO50" s="119" t="s">
        <v>206</v>
      </c>
      <c r="CP50" s="119" t="s">
        <v>206</v>
      </c>
      <c r="CQ50" s="119" t="s">
        <v>206</v>
      </c>
      <c r="CR50" s="119" t="s">
        <v>206</v>
      </c>
      <c r="CS50" s="119" t="s">
        <v>206</v>
      </c>
      <c r="CT50" s="119" t="s">
        <v>206</v>
      </c>
    </row>
    <row r="51" spans="1:98" ht="12.75">
      <c r="A51" s="119" t="s">
        <v>729</v>
      </c>
      <c r="B51" s="119" t="s">
        <v>5</v>
      </c>
      <c r="C51" s="119">
        <v>408699</v>
      </c>
      <c r="D51" s="119">
        <v>1</v>
      </c>
      <c r="E51" s="119">
        <v>0</v>
      </c>
      <c r="F51" s="119">
        <v>4</v>
      </c>
      <c r="G51" s="119">
        <v>1</v>
      </c>
      <c r="H51" s="119">
        <v>1</v>
      </c>
      <c r="I51" s="119">
        <v>13</v>
      </c>
      <c r="J51" s="119">
        <v>48</v>
      </c>
      <c r="K51" s="119">
        <v>32</v>
      </c>
      <c r="O51" s="119">
        <v>80</v>
      </c>
      <c r="P51" s="119">
        <v>209006</v>
      </c>
      <c r="Q51" s="119">
        <v>1</v>
      </c>
      <c r="R51" s="119">
        <v>0</v>
      </c>
      <c r="S51" s="119">
        <v>5</v>
      </c>
      <c r="T51" s="119">
        <v>1</v>
      </c>
      <c r="U51" s="119">
        <v>1</v>
      </c>
      <c r="V51" s="119">
        <v>16</v>
      </c>
      <c r="W51" s="119">
        <v>50</v>
      </c>
      <c r="X51" s="119">
        <v>26</v>
      </c>
      <c r="AB51" s="119">
        <v>76</v>
      </c>
      <c r="AC51" s="119">
        <v>199693</v>
      </c>
      <c r="AD51" s="119">
        <v>1</v>
      </c>
      <c r="AE51" s="119">
        <v>0</v>
      </c>
      <c r="AF51" s="119">
        <v>3</v>
      </c>
      <c r="AG51" s="119">
        <v>1</v>
      </c>
      <c r="AH51" s="119">
        <v>1</v>
      </c>
      <c r="AI51" s="119">
        <v>10</v>
      </c>
      <c r="AJ51" s="119">
        <v>46</v>
      </c>
      <c r="AK51" s="119">
        <v>39</v>
      </c>
      <c r="AO51" s="119">
        <v>85</v>
      </c>
      <c r="AP51" s="119">
        <v>408714</v>
      </c>
      <c r="AQ51" s="119">
        <v>1</v>
      </c>
      <c r="AR51" s="119">
        <v>0</v>
      </c>
      <c r="AS51" s="119">
        <v>3</v>
      </c>
      <c r="AT51" s="119">
        <v>1</v>
      </c>
      <c r="AU51" s="119">
        <v>1</v>
      </c>
      <c r="AV51" s="119">
        <v>14</v>
      </c>
      <c r="AW51" s="119">
        <v>46</v>
      </c>
      <c r="AX51" s="119">
        <v>34</v>
      </c>
      <c r="AY51" s="119">
        <v>0</v>
      </c>
      <c r="BB51" s="119">
        <v>80</v>
      </c>
      <c r="BC51" s="119">
        <v>209010</v>
      </c>
      <c r="BD51" s="119">
        <v>1</v>
      </c>
      <c r="BE51" s="119">
        <v>0</v>
      </c>
      <c r="BF51" s="119">
        <v>4</v>
      </c>
      <c r="BG51" s="119">
        <v>1</v>
      </c>
      <c r="BH51" s="119">
        <v>1</v>
      </c>
      <c r="BI51" s="119">
        <v>13</v>
      </c>
      <c r="BJ51" s="119">
        <v>44</v>
      </c>
      <c r="BK51" s="119">
        <v>36</v>
      </c>
      <c r="BL51" s="119">
        <v>0</v>
      </c>
      <c r="BO51" s="119">
        <v>80</v>
      </c>
      <c r="BP51" s="119">
        <v>199704</v>
      </c>
      <c r="BQ51" s="119">
        <v>1</v>
      </c>
      <c r="BR51" s="119">
        <v>0</v>
      </c>
      <c r="BS51" s="119">
        <v>3</v>
      </c>
      <c r="BT51" s="119">
        <v>1</v>
      </c>
      <c r="BU51" s="119">
        <v>1</v>
      </c>
      <c r="BV51" s="119">
        <v>15</v>
      </c>
      <c r="BW51" s="119">
        <v>48</v>
      </c>
      <c r="BX51" s="119">
        <v>32</v>
      </c>
      <c r="BY51" s="119">
        <v>0</v>
      </c>
      <c r="CB51" s="119">
        <v>80</v>
      </c>
      <c r="CC51" s="119">
        <v>408668</v>
      </c>
      <c r="CE51" s="119">
        <v>74</v>
      </c>
      <c r="CF51" s="119">
        <v>208987</v>
      </c>
      <c r="CH51" s="119">
        <v>71</v>
      </c>
      <c r="CI51" s="119">
        <v>199681</v>
      </c>
      <c r="CK51" s="119">
        <v>76</v>
      </c>
      <c r="CL51" s="119" t="s">
        <v>206</v>
      </c>
      <c r="CM51" s="119" t="s">
        <v>206</v>
      </c>
      <c r="CN51" s="119" t="s">
        <v>206</v>
      </c>
      <c r="CO51" s="119" t="s">
        <v>206</v>
      </c>
      <c r="CP51" s="119" t="s">
        <v>206</v>
      </c>
      <c r="CQ51" s="119" t="s">
        <v>206</v>
      </c>
      <c r="CR51" s="119" t="s">
        <v>206</v>
      </c>
      <c r="CS51" s="119" t="s">
        <v>206</v>
      </c>
      <c r="CT51" s="119" t="s">
        <v>206</v>
      </c>
    </row>
    <row r="53" spans="2:98" ht="12.75">
      <c r="B53" s="119" t="s">
        <v>32</v>
      </c>
      <c r="C53" s="119">
        <v>304491</v>
      </c>
      <c r="D53" s="119">
        <v>0</v>
      </c>
      <c r="E53" s="119">
        <v>0</v>
      </c>
      <c r="F53" s="119">
        <v>0</v>
      </c>
      <c r="G53" s="119">
        <v>0</v>
      </c>
      <c r="H53" s="119">
        <v>0</v>
      </c>
      <c r="I53" s="119">
        <v>6</v>
      </c>
      <c r="J53" s="119">
        <v>51</v>
      </c>
      <c r="K53" s="119">
        <v>42</v>
      </c>
      <c r="O53" s="119">
        <v>93</v>
      </c>
      <c r="P53" s="119">
        <v>142402</v>
      </c>
      <c r="Q53" s="119">
        <v>0</v>
      </c>
      <c r="R53" s="119">
        <v>0</v>
      </c>
      <c r="S53" s="119">
        <v>1</v>
      </c>
      <c r="T53" s="119">
        <v>0</v>
      </c>
      <c r="U53" s="119">
        <v>0</v>
      </c>
      <c r="V53" s="119">
        <v>7</v>
      </c>
      <c r="W53" s="119">
        <v>56</v>
      </c>
      <c r="X53" s="119">
        <v>36</v>
      </c>
      <c r="AB53" s="119">
        <v>91</v>
      </c>
      <c r="AC53" s="119">
        <v>162089</v>
      </c>
      <c r="AD53" s="119">
        <v>0</v>
      </c>
      <c r="AE53" s="119">
        <v>0</v>
      </c>
      <c r="AF53" s="119">
        <v>0</v>
      </c>
      <c r="AG53" s="119">
        <v>0</v>
      </c>
      <c r="AH53" s="119">
        <v>0</v>
      </c>
      <c r="AI53" s="119">
        <v>5</v>
      </c>
      <c r="AJ53" s="119">
        <v>47</v>
      </c>
      <c r="AK53" s="119">
        <v>47</v>
      </c>
      <c r="AO53" s="119">
        <v>94</v>
      </c>
      <c r="AP53" s="119">
        <v>304504</v>
      </c>
      <c r="AQ53" s="119">
        <v>0</v>
      </c>
      <c r="AR53" s="119">
        <v>0</v>
      </c>
      <c r="AS53" s="119">
        <v>0</v>
      </c>
      <c r="AT53" s="119">
        <v>0</v>
      </c>
      <c r="AU53" s="119">
        <v>0</v>
      </c>
      <c r="AV53" s="119">
        <v>8</v>
      </c>
      <c r="AW53" s="119">
        <v>48</v>
      </c>
      <c r="AX53" s="119">
        <v>43</v>
      </c>
      <c r="AY53" s="119">
        <v>0</v>
      </c>
      <c r="BB53" s="119">
        <v>91</v>
      </c>
      <c r="BC53" s="119">
        <v>142403</v>
      </c>
      <c r="BD53" s="119">
        <v>0</v>
      </c>
      <c r="BE53" s="119">
        <v>0</v>
      </c>
      <c r="BF53" s="119">
        <v>0</v>
      </c>
      <c r="BG53" s="119">
        <v>0</v>
      </c>
      <c r="BH53" s="119">
        <v>0</v>
      </c>
      <c r="BI53" s="119">
        <v>6</v>
      </c>
      <c r="BJ53" s="119">
        <v>44</v>
      </c>
      <c r="BK53" s="119">
        <v>49</v>
      </c>
      <c r="BL53" s="119">
        <v>0</v>
      </c>
      <c r="BO53" s="119">
        <v>93</v>
      </c>
      <c r="BP53" s="119">
        <v>162101</v>
      </c>
      <c r="BQ53" s="119">
        <v>0</v>
      </c>
      <c r="BR53" s="119">
        <v>0</v>
      </c>
      <c r="BS53" s="119">
        <v>0</v>
      </c>
      <c r="BT53" s="119">
        <v>0</v>
      </c>
      <c r="BU53" s="119">
        <v>0</v>
      </c>
      <c r="BV53" s="119">
        <v>10</v>
      </c>
      <c r="BW53" s="119">
        <v>51</v>
      </c>
      <c r="BX53" s="119">
        <v>38</v>
      </c>
      <c r="BY53" s="119">
        <v>0</v>
      </c>
      <c r="CB53" s="119">
        <v>89</v>
      </c>
      <c r="CC53" s="119">
        <v>304479</v>
      </c>
      <c r="CE53" s="119">
        <v>87</v>
      </c>
      <c r="CF53" s="119">
        <v>142394</v>
      </c>
      <c r="CH53" s="119">
        <v>88</v>
      </c>
      <c r="CI53" s="119">
        <v>162085</v>
      </c>
      <c r="CK53" s="119">
        <v>87</v>
      </c>
      <c r="CL53" s="119" t="s">
        <v>206</v>
      </c>
      <c r="CM53" s="119" t="s">
        <v>206</v>
      </c>
      <c r="CN53" s="119" t="s">
        <v>206</v>
      </c>
      <c r="CO53" s="119" t="s">
        <v>206</v>
      </c>
      <c r="CP53" s="119" t="s">
        <v>206</v>
      </c>
      <c r="CQ53" s="119" t="s">
        <v>206</v>
      </c>
      <c r="CR53" s="119" t="s">
        <v>206</v>
      </c>
      <c r="CS53" s="119" t="s">
        <v>206</v>
      </c>
      <c r="CT53" s="119" t="s">
        <v>206</v>
      </c>
    </row>
    <row r="54" spans="2:98" ht="12.75">
      <c r="B54" s="119" t="s">
        <v>33</v>
      </c>
      <c r="C54" s="119">
        <v>89408</v>
      </c>
      <c r="D54" s="119">
        <v>1</v>
      </c>
      <c r="E54" s="119">
        <v>0</v>
      </c>
      <c r="F54" s="119">
        <v>7</v>
      </c>
      <c r="G54" s="119">
        <v>4</v>
      </c>
      <c r="H54" s="119">
        <v>3</v>
      </c>
      <c r="I54" s="119">
        <v>37</v>
      </c>
      <c r="J54" s="119">
        <v>43</v>
      </c>
      <c r="K54" s="119">
        <v>5</v>
      </c>
      <c r="O54" s="119">
        <v>49</v>
      </c>
      <c r="P54" s="119">
        <v>55906</v>
      </c>
      <c r="Q54" s="119">
        <v>1</v>
      </c>
      <c r="R54" s="119">
        <v>0</v>
      </c>
      <c r="S54" s="119">
        <v>7</v>
      </c>
      <c r="T54" s="119">
        <v>4</v>
      </c>
      <c r="U54" s="119">
        <v>3</v>
      </c>
      <c r="V54" s="119">
        <v>37</v>
      </c>
      <c r="W54" s="119">
        <v>42</v>
      </c>
      <c r="X54" s="119">
        <v>5</v>
      </c>
      <c r="AB54" s="119">
        <v>47</v>
      </c>
      <c r="AC54" s="119">
        <v>33502</v>
      </c>
      <c r="AD54" s="119">
        <v>1</v>
      </c>
      <c r="AE54" s="119">
        <v>0</v>
      </c>
      <c r="AF54" s="119">
        <v>6</v>
      </c>
      <c r="AG54" s="119">
        <v>3</v>
      </c>
      <c r="AH54" s="119">
        <v>2</v>
      </c>
      <c r="AI54" s="119">
        <v>36</v>
      </c>
      <c r="AJ54" s="119">
        <v>45</v>
      </c>
      <c r="AK54" s="119">
        <v>6</v>
      </c>
      <c r="AO54" s="119">
        <v>51</v>
      </c>
      <c r="AP54" s="119">
        <v>89410</v>
      </c>
      <c r="AQ54" s="119">
        <v>1</v>
      </c>
      <c r="AR54" s="119">
        <v>0</v>
      </c>
      <c r="AS54" s="119">
        <v>5</v>
      </c>
      <c r="AT54" s="119">
        <v>4</v>
      </c>
      <c r="AU54" s="119">
        <v>2</v>
      </c>
      <c r="AV54" s="119">
        <v>35</v>
      </c>
      <c r="AW54" s="119">
        <v>44</v>
      </c>
      <c r="AX54" s="119">
        <v>9</v>
      </c>
      <c r="AY54" s="119">
        <v>0</v>
      </c>
      <c r="BB54" s="119">
        <v>52</v>
      </c>
      <c r="BC54" s="119">
        <v>55909</v>
      </c>
      <c r="BD54" s="119">
        <v>1</v>
      </c>
      <c r="BE54" s="119">
        <v>0</v>
      </c>
      <c r="BF54" s="119">
        <v>5</v>
      </c>
      <c r="BG54" s="119">
        <v>3</v>
      </c>
      <c r="BH54" s="119">
        <v>2</v>
      </c>
      <c r="BI54" s="119">
        <v>31</v>
      </c>
      <c r="BJ54" s="119">
        <v>48</v>
      </c>
      <c r="BK54" s="119">
        <v>11</v>
      </c>
      <c r="BL54" s="119" t="s">
        <v>782</v>
      </c>
      <c r="BO54" s="119">
        <v>59</v>
      </c>
      <c r="BP54" s="119">
        <v>33501</v>
      </c>
      <c r="BQ54" s="119">
        <v>1</v>
      </c>
      <c r="BR54" s="119">
        <v>0</v>
      </c>
      <c r="BS54" s="119">
        <v>7</v>
      </c>
      <c r="BT54" s="119">
        <v>6</v>
      </c>
      <c r="BU54" s="119">
        <v>3</v>
      </c>
      <c r="BV54" s="119">
        <v>41</v>
      </c>
      <c r="BW54" s="119">
        <v>38</v>
      </c>
      <c r="BX54" s="119">
        <v>5</v>
      </c>
      <c r="BY54" s="119" t="s">
        <v>782</v>
      </c>
      <c r="CB54" s="119">
        <v>42</v>
      </c>
      <c r="CC54" s="119">
        <v>89395</v>
      </c>
      <c r="CE54" s="119">
        <v>37</v>
      </c>
      <c r="CF54" s="119">
        <v>55898</v>
      </c>
      <c r="CH54" s="119">
        <v>39</v>
      </c>
      <c r="CI54" s="119">
        <v>33497</v>
      </c>
      <c r="CK54" s="119">
        <v>33</v>
      </c>
      <c r="CL54" s="119" t="s">
        <v>206</v>
      </c>
      <c r="CM54" s="119" t="s">
        <v>206</v>
      </c>
      <c r="CN54" s="119" t="s">
        <v>206</v>
      </c>
      <c r="CO54" s="119" t="s">
        <v>206</v>
      </c>
      <c r="CP54" s="119" t="s">
        <v>206</v>
      </c>
      <c r="CQ54" s="119" t="s">
        <v>206</v>
      </c>
      <c r="CR54" s="119" t="s">
        <v>206</v>
      </c>
      <c r="CS54" s="119" t="s">
        <v>206</v>
      </c>
      <c r="CT54" s="119" t="s">
        <v>206</v>
      </c>
    </row>
    <row r="55" spans="2:98" ht="12.75">
      <c r="B55" s="119" t="s">
        <v>111</v>
      </c>
      <c r="C55" s="119">
        <v>56933</v>
      </c>
      <c r="D55" s="119">
        <v>1</v>
      </c>
      <c r="E55" s="119">
        <v>0</v>
      </c>
      <c r="F55" s="119">
        <v>3</v>
      </c>
      <c r="G55" s="119">
        <v>2</v>
      </c>
      <c r="H55" s="119">
        <v>2</v>
      </c>
      <c r="I55" s="119">
        <v>36</v>
      </c>
      <c r="J55" s="119">
        <v>50</v>
      </c>
      <c r="K55" s="119">
        <v>5</v>
      </c>
      <c r="O55" s="119">
        <v>55</v>
      </c>
      <c r="P55" s="119">
        <v>33656</v>
      </c>
      <c r="Q55" s="119">
        <v>1</v>
      </c>
      <c r="R55" s="119">
        <v>0</v>
      </c>
      <c r="S55" s="119">
        <v>3</v>
      </c>
      <c r="T55" s="119">
        <v>3</v>
      </c>
      <c r="U55" s="119">
        <v>2</v>
      </c>
      <c r="V55" s="119">
        <v>37</v>
      </c>
      <c r="W55" s="119">
        <v>49</v>
      </c>
      <c r="X55" s="119">
        <v>5</v>
      </c>
      <c r="AB55" s="119">
        <v>54</v>
      </c>
      <c r="AC55" s="119">
        <v>23277</v>
      </c>
      <c r="AD55" s="119">
        <v>1</v>
      </c>
      <c r="AE55" s="119">
        <v>0</v>
      </c>
      <c r="AF55" s="119">
        <v>3</v>
      </c>
      <c r="AG55" s="119">
        <v>2</v>
      </c>
      <c r="AH55" s="119">
        <v>2</v>
      </c>
      <c r="AI55" s="119">
        <v>35</v>
      </c>
      <c r="AJ55" s="119">
        <v>51</v>
      </c>
      <c r="AK55" s="119">
        <v>6</v>
      </c>
      <c r="AO55" s="119">
        <v>57</v>
      </c>
      <c r="AP55" s="119">
        <v>56929</v>
      </c>
      <c r="AQ55" s="119">
        <v>1</v>
      </c>
      <c r="AR55" s="119">
        <v>0</v>
      </c>
      <c r="AS55" s="119">
        <v>3</v>
      </c>
      <c r="AT55" s="119">
        <v>3</v>
      </c>
      <c r="AU55" s="119">
        <v>2</v>
      </c>
      <c r="AV55" s="119">
        <v>35</v>
      </c>
      <c r="AW55" s="119">
        <v>48</v>
      </c>
      <c r="AX55" s="119">
        <v>9</v>
      </c>
      <c r="AY55" s="119">
        <v>0</v>
      </c>
      <c r="BB55" s="119">
        <v>57</v>
      </c>
      <c r="BC55" s="119">
        <v>33655</v>
      </c>
      <c r="BD55" s="119">
        <v>1</v>
      </c>
      <c r="BE55" s="119">
        <v>0</v>
      </c>
      <c r="BF55" s="119">
        <v>2</v>
      </c>
      <c r="BG55" s="119">
        <v>2</v>
      </c>
      <c r="BH55" s="119">
        <v>1</v>
      </c>
      <c r="BI55" s="119">
        <v>29</v>
      </c>
      <c r="BJ55" s="119">
        <v>53</v>
      </c>
      <c r="BK55" s="119">
        <v>12</v>
      </c>
      <c r="BL55" s="119" t="s">
        <v>782</v>
      </c>
      <c r="BO55" s="119">
        <v>64</v>
      </c>
      <c r="BP55" s="119">
        <v>23274</v>
      </c>
      <c r="BQ55" s="119">
        <v>1</v>
      </c>
      <c r="BR55" s="119">
        <v>0</v>
      </c>
      <c r="BS55" s="119">
        <v>3</v>
      </c>
      <c r="BT55" s="119">
        <v>4</v>
      </c>
      <c r="BU55" s="119">
        <v>3</v>
      </c>
      <c r="BV55" s="119">
        <v>42</v>
      </c>
      <c r="BW55" s="119">
        <v>42</v>
      </c>
      <c r="BX55" s="119">
        <v>4</v>
      </c>
      <c r="BY55" s="119" t="s">
        <v>782</v>
      </c>
      <c r="CB55" s="119">
        <v>46</v>
      </c>
      <c r="CC55" s="119">
        <v>56927</v>
      </c>
      <c r="CE55" s="119">
        <v>41</v>
      </c>
      <c r="CF55" s="119">
        <v>33654</v>
      </c>
      <c r="CH55" s="119">
        <v>45</v>
      </c>
      <c r="CI55" s="119">
        <v>23273</v>
      </c>
      <c r="CK55" s="119">
        <v>36</v>
      </c>
      <c r="CL55" s="119" t="s">
        <v>206</v>
      </c>
      <c r="CM55" s="119" t="s">
        <v>206</v>
      </c>
      <c r="CN55" s="119" t="s">
        <v>206</v>
      </c>
      <c r="CO55" s="119" t="s">
        <v>206</v>
      </c>
      <c r="CP55" s="119" t="s">
        <v>206</v>
      </c>
      <c r="CQ55" s="119" t="s">
        <v>206</v>
      </c>
      <c r="CR55" s="119" t="s">
        <v>206</v>
      </c>
      <c r="CS55" s="119" t="s">
        <v>206</v>
      </c>
      <c r="CT55" s="119" t="s">
        <v>206</v>
      </c>
    </row>
    <row r="56" spans="2:98" ht="12.75">
      <c r="B56" s="135" t="s">
        <v>112</v>
      </c>
      <c r="C56" s="119">
        <v>32475</v>
      </c>
      <c r="D56" s="119">
        <v>2</v>
      </c>
      <c r="E56" s="119">
        <v>0</v>
      </c>
      <c r="F56" s="119">
        <v>13</v>
      </c>
      <c r="G56" s="119">
        <v>6</v>
      </c>
      <c r="H56" s="119">
        <v>4</v>
      </c>
      <c r="I56" s="119">
        <v>37</v>
      </c>
      <c r="J56" s="119">
        <v>32</v>
      </c>
      <c r="K56" s="119">
        <v>5</v>
      </c>
      <c r="O56" s="119">
        <v>37</v>
      </c>
      <c r="P56" s="119">
        <v>22250</v>
      </c>
      <c r="Q56" s="119">
        <v>2</v>
      </c>
      <c r="R56" s="119">
        <v>0</v>
      </c>
      <c r="S56" s="119">
        <v>13</v>
      </c>
      <c r="T56" s="119">
        <v>6</v>
      </c>
      <c r="U56" s="119">
        <v>4</v>
      </c>
      <c r="V56" s="119">
        <v>37</v>
      </c>
      <c r="W56" s="119">
        <v>33</v>
      </c>
      <c r="X56" s="119">
        <v>5</v>
      </c>
      <c r="AB56" s="119">
        <v>38</v>
      </c>
      <c r="AC56" s="119">
        <v>10225</v>
      </c>
      <c r="AD56" s="119">
        <v>2</v>
      </c>
      <c r="AE56" s="119">
        <v>0</v>
      </c>
      <c r="AF56" s="119">
        <v>14</v>
      </c>
      <c r="AG56" s="119">
        <v>6</v>
      </c>
      <c r="AH56" s="119">
        <v>4</v>
      </c>
      <c r="AI56" s="119">
        <v>38</v>
      </c>
      <c r="AJ56" s="119">
        <v>32</v>
      </c>
      <c r="AK56" s="119">
        <v>6</v>
      </c>
      <c r="AO56" s="119">
        <v>37</v>
      </c>
      <c r="AP56" s="119">
        <v>32481</v>
      </c>
      <c r="AQ56" s="119">
        <v>1</v>
      </c>
      <c r="AR56" s="119">
        <v>0</v>
      </c>
      <c r="AS56" s="119">
        <v>10</v>
      </c>
      <c r="AT56" s="119">
        <v>6</v>
      </c>
      <c r="AU56" s="119">
        <v>3</v>
      </c>
      <c r="AV56" s="119">
        <v>35</v>
      </c>
      <c r="AW56" s="119">
        <v>37</v>
      </c>
      <c r="AX56" s="119">
        <v>8</v>
      </c>
      <c r="AY56" s="119">
        <v>0</v>
      </c>
      <c r="BB56" s="119">
        <v>45</v>
      </c>
      <c r="BC56" s="119">
        <v>22254</v>
      </c>
      <c r="BD56" s="119">
        <v>1</v>
      </c>
      <c r="BE56" s="119">
        <v>0</v>
      </c>
      <c r="BF56" s="119">
        <v>9</v>
      </c>
      <c r="BG56" s="119">
        <v>5</v>
      </c>
      <c r="BH56" s="119">
        <v>2</v>
      </c>
      <c r="BI56" s="119">
        <v>33</v>
      </c>
      <c r="BJ56" s="119">
        <v>40</v>
      </c>
      <c r="BK56" s="119">
        <v>10</v>
      </c>
      <c r="BL56" s="119" t="s">
        <v>782</v>
      </c>
      <c r="BO56" s="119">
        <v>50</v>
      </c>
      <c r="BP56" s="119">
        <v>10227</v>
      </c>
      <c r="BQ56" s="119">
        <v>1</v>
      </c>
      <c r="BR56" s="119">
        <v>0</v>
      </c>
      <c r="BS56" s="119">
        <v>14</v>
      </c>
      <c r="BT56" s="119">
        <v>9</v>
      </c>
      <c r="BU56" s="119">
        <v>4</v>
      </c>
      <c r="BV56" s="119">
        <v>39</v>
      </c>
      <c r="BW56" s="119">
        <v>29</v>
      </c>
      <c r="BX56" s="119">
        <v>5</v>
      </c>
      <c r="BY56" s="119" t="s">
        <v>782</v>
      </c>
      <c r="CB56" s="119">
        <v>34</v>
      </c>
      <c r="CC56" s="119">
        <v>32468</v>
      </c>
      <c r="CE56" s="119">
        <v>29</v>
      </c>
      <c r="CF56" s="119">
        <v>22244</v>
      </c>
      <c r="CH56" s="119">
        <v>31</v>
      </c>
      <c r="CI56" s="119">
        <v>10224</v>
      </c>
      <c r="CK56" s="119">
        <v>24</v>
      </c>
      <c r="CL56" s="119" t="s">
        <v>206</v>
      </c>
      <c r="CM56" s="119" t="s">
        <v>206</v>
      </c>
      <c r="CN56" s="119" t="s">
        <v>206</v>
      </c>
      <c r="CO56" s="119" t="s">
        <v>206</v>
      </c>
      <c r="CP56" s="119" t="s">
        <v>206</v>
      </c>
      <c r="CQ56" s="119" t="s">
        <v>206</v>
      </c>
      <c r="CR56" s="119" t="s">
        <v>206</v>
      </c>
      <c r="CS56" s="119" t="s">
        <v>206</v>
      </c>
      <c r="CT56" s="119" t="s">
        <v>206</v>
      </c>
    </row>
    <row r="58" spans="2:98" ht="12.75">
      <c r="B58" s="119" t="s">
        <v>34</v>
      </c>
      <c r="C58" s="119">
        <v>13815</v>
      </c>
      <c r="D58" s="119">
        <v>2</v>
      </c>
      <c r="E58" s="119">
        <v>0</v>
      </c>
      <c r="F58" s="119">
        <v>60</v>
      </c>
      <c r="G58" s="119">
        <v>4</v>
      </c>
      <c r="H58" s="119">
        <v>2</v>
      </c>
      <c r="I58" s="119">
        <v>15</v>
      </c>
      <c r="J58" s="119">
        <v>14</v>
      </c>
      <c r="K58" s="119">
        <v>3</v>
      </c>
      <c r="O58" s="119">
        <v>17</v>
      </c>
      <c r="P58" s="119">
        <v>10177</v>
      </c>
      <c r="Q58" s="119">
        <v>2</v>
      </c>
      <c r="R58" s="119">
        <v>0</v>
      </c>
      <c r="S58" s="119">
        <v>57</v>
      </c>
      <c r="T58" s="119">
        <v>4</v>
      </c>
      <c r="U58" s="119">
        <v>2</v>
      </c>
      <c r="V58" s="119">
        <v>16</v>
      </c>
      <c r="W58" s="119">
        <v>15</v>
      </c>
      <c r="X58" s="119">
        <v>3</v>
      </c>
      <c r="AB58" s="119">
        <v>19</v>
      </c>
      <c r="AC58" s="119">
        <v>3638</v>
      </c>
      <c r="AD58" s="119">
        <v>1</v>
      </c>
      <c r="AE58" s="119">
        <v>0</v>
      </c>
      <c r="AF58" s="119">
        <v>68</v>
      </c>
      <c r="AG58" s="119">
        <v>4</v>
      </c>
      <c r="AH58" s="119">
        <v>1</v>
      </c>
      <c r="AI58" s="119">
        <v>12</v>
      </c>
      <c r="AJ58" s="119">
        <v>11</v>
      </c>
      <c r="AK58" s="119">
        <v>3</v>
      </c>
      <c r="AO58" s="119">
        <v>13</v>
      </c>
      <c r="AP58" s="119">
        <v>13813</v>
      </c>
      <c r="AQ58" s="119">
        <v>1</v>
      </c>
      <c r="AR58" s="119">
        <v>0</v>
      </c>
      <c r="AS58" s="119">
        <v>57</v>
      </c>
      <c r="AT58" s="119">
        <v>4</v>
      </c>
      <c r="AU58" s="119">
        <v>1</v>
      </c>
      <c r="AV58" s="119">
        <v>16</v>
      </c>
      <c r="AW58" s="119">
        <v>15</v>
      </c>
      <c r="AX58" s="119">
        <v>5</v>
      </c>
      <c r="AY58" s="119">
        <v>0</v>
      </c>
      <c r="BB58" s="119">
        <v>20</v>
      </c>
      <c r="BC58" s="119">
        <v>10176</v>
      </c>
      <c r="BD58" s="119">
        <v>2</v>
      </c>
      <c r="BE58" s="119">
        <v>0</v>
      </c>
      <c r="BF58" s="119">
        <v>52</v>
      </c>
      <c r="BG58" s="119">
        <v>4</v>
      </c>
      <c r="BH58" s="119">
        <v>1</v>
      </c>
      <c r="BI58" s="119">
        <v>17</v>
      </c>
      <c r="BJ58" s="119">
        <v>18</v>
      </c>
      <c r="BK58" s="119">
        <v>5</v>
      </c>
      <c r="BL58" s="119">
        <v>0</v>
      </c>
      <c r="BO58" s="119">
        <v>23</v>
      </c>
      <c r="BP58" s="119">
        <v>3637</v>
      </c>
      <c r="BQ58" s="119">
        <v>1</v>
      </c>
      <c r="BR58" s="119">
        <v>0</v>
      </c>
      <c r="BS58" s="119">
        <v>69</v>
      </c>
      <c r="BT58" s="119">
        <v>4</v>
      </c>
      <c r="BU58" s="119">
        <v>1</v>
      </c>
      <c r="BV58" s="119">
        <v>13</v>
      </c>
      <c r="BW58" s="119">
        <v>9</v>
      </c>
      <c r="BX58" s="119">
        <v>2</v>
      </c>
      <c r="BY58" s="119">
        <v>0</v>
      </c>
      <c r="CB58" s="119">
        <v>12</v>
      </c>
      <c r="CC58" s="119">
        <v>13811</v>
      </c>
      <c r="CE58" s="119">
        <v>13</v>
      </c>
      <c r="CF58" s="119">
        <v>10174</v>
      </c>
      <c r="CH58" s="119">
        <v>15</v>
      </c>
      <c r="CI58" s="119">
        <v>3637</v>
      </c>
      <c r="CK58" s="119">
        <v>9</v>
      </c>
      <c r="CL58" s="119" t="s">
        <v>206</v>
      </c>
      <c r="CM58" s="119" t="s">
        <v>206</v>
      </c>
      <c r="CN58" s="119" t="s">
        <v>206</v>
      </c>
      <c r="CO58" s="119" t="s">
        <v>206</v>
      </c>
      <c r="CP58" s="119" t="s">
        <v>206</v>
      </c>
      <c r="CQ58" s="119" t="s">
        <v>206</v>
      </c>
      <c r="CR58" s="119" t="s">
        <v>206</v>
      </c>
      <c r="CS58" s="119" t="s">
        <v>206</v>
      </c>
      <c r="CT58" s="119" t="s">
        <v>206</v>
      </c>
    </row>
    <row r="60" spans="2:98" ht="12.75">
      <c r="B60" s="131" t="s">
        <v>875</v>
      </c>
      <c r="C60" s="119">
        <v>985</v>
      </c>
      <c r="D60" s="119">
        <v>2</v>
      </c>
      <c r="E60" s="119">
        <v>4</v>
      </c>
      <c r="F60" s="119">
        <v>24</v>
      </c>
      <c r="G60" s="119">
        <v>3</v>
      </c>
      <c r="H60" s="119">
        <v>1</v>
      </c>
      <c r="I60" s="119">
        <v>14</v>
      </c>
      <c r="J60" s="119">
        <v>35</v>
      </c>
      <c r="K60" s="119">
        <v>17</v>
      </c>
      <c r="O60" s="119">
        <v>52</v>
      </c>
      <c r="P60" s="119">
        <v>521</v>
      </c>
      <c r="Q60" s="119">
        <v>2</v>
      </c>
      <c r="R60" s="119">
        <v>5</v>
      </c>
      <c r="S60" s="119">
        <v>26</v>
      </c>
      <c r="T60" s="119">
        <v>3</v>
      </c>
      <c r="U60" s="119">
        <v>1</v>
      </c>
      <c r="V60" s="119">
        <v>16</v>
      </c>
      <c r="W60" s="119">
        <v>34</v>
      </c>
      <c r="X60" s="119">
        <v>13</v>
      </c>
      <c r="AB60" s="119">
        <v>47</v>
      </c>
      <c r="AC60" s="119">
        <v>464</v>
      </c>
      <c r="AD60" s="119">
        <v>2</v>
      </c>
      <c r="AE60" s="119">
        <v>4</v>
      </c>
      <c r="AF60" s="119">
        <v>21</v>
      </c>
      <c r="AG60" s="119">
        <v>3</v>
      </c>
      <c r="AH60" s="119">
        <v>2</v>
      </c>
      <c r="AI60" s="119">
        <v>11</v>
      </c>
      <c r="AJ60" s="119">
        <v>36</v>
      </c>
      <c r="AK60" s="119">
        <v>23</v>
      </c>
      <c r="AO60" s="119">
        <v>58</v>
      </c>
      <c r="AP60" s="119">
        <v>987</v>
      </c>
      <c r="AQ60" s="119">
        <v>2</v>
      </c>
      <c r="AR60" s="119">
        <v>4</v>
      </c>
      <c r="AS60" s="119">
        <v>19</v>
      </c>
      <c r="AT60" s="119">
        <v>2</v>
      </c>
      <c r="AU60" s="119">
        <v>1</v>
      </c>
      <c r="AV60" s="119">
        <v>20</v>
      </c>
      <c r="AW60" s="119">
        <v>35</v>
      </c>
      <c r="AX60" s="119">
        <v>17</v>
      </c>
      <c r="AY60" s="119">
        <v>0</v>
      </c>
      <c r="BB60" s="119">
        <v>51</v>
      </c>
      <c r="BC60" s="119">
        <v>522</v>
      </c>
      <c r="BD60" s="119">
        <v>2</v>
      </c>
      <c r="BE60" s="119">
        <v>4</v>
      </c>
      <c r="BF60" s="119">
        <v>21</v>
      </c>
      <c r="BG60" s="119">
        <v>2</v>
      </c>
      <c r="BH60" s="119">
        <v>1</v>
      </c>
      <c r="BI60" s="119">
        <v>19</v>
      </c>
      <c r="BJ60" s="119">
        <v>30</v>
      </c>
      <c r="BK60" s="119">
        <v>21</v>
      </c>
      <c r="BL60" s="119">
        <v>0</v>
      </c>
      <c r="BO60" s="119">
        <v>51</v>
      </c>
      <c r="BP60" s="119">
        <v>465</v>
      </c>
      <c r="BQ60" s="119">
        <v>2</v>
      </c>
      <c r="BR60" s="119">
        <v>5</v>
      </c>
      <c r="BS60" s="119">
        <v>17</v>
      </c>
      <c r="BT60" s="119">
        <v>3</v>
      </c>
      <c r="BU60" s="119">
        <v>1</v>
      </c>
      <c r="BV60" s="119">
        <v>21</v>
      </c>
      <c r="BW60" s="119">
        <v>40</v>
      </c>
      <c r="BX60" s="119">
        <v>12</v>
      </c>
      <c r="BY60" s="119">
        <v>0</v>
      </c>
      <c r="CB60" s="119">
        <v>52</v>
      </c>
      <c r="CC60" s="119">
        <v>983</v>
      </c>
      <c r="CE60" s="119">
        <v>43</v>
      </c>
      <c r="CF60" s="119">
        <v>521</v>
      </c>
      <c r="CH60" s="119">
        <v>41</v>
      </c>
      <c r="CI60" s="119">
        <v>462</v>
      </c>
      <c r="CK60" s="119">
        <v>46</v>
      </c>
      <c r="CL60" s="119" t="s">
        <v>206</v>
      </c>
      <c r="CM60" s="119" t="s">
        <v>206</v>
      </c>
      <c r="CN60" s="119" t="s">
        <v>206</v>
      </c>
      <c r="CO60" s="119" t="s">
        <v>206</v>
      </c>
      <c r="CP60" s="119" t="s">
        <v>206</v>
      </c>
      <c r="CQ60" s="119" t="s">
        <v>206</v>
      </c>
      <c r="CR60" s="119" t="s">
        <v>206</v>
      </c>
      <c r="CS60" s="119" t="s">
        <v>206</v>
      </c>
      <c r="CT60" s="119" t="s">
        <v>206</v>
      </c>
    </row>
    <row r="61" spans="2:98" ht="12.75">
      <c r="B61" s="136" t="s">
        <v>83</v>
      </c>
      <c r="C61" s="119">
        <v>103223</v>
      </c>
      <c r="D61" s="119">
        <v>1</v>
      </c>
      <c r="E61" s="119">
        <v>0</v>
      </c>
      <c r="F61" s="119">
        <v>14</v>
      </c>
      <c r="G61" s="119">
        <v>4</v>
      </c>
      <c r="H61" s="119">
        <v>2</v>
      </c>
      <c r="I61" s="119">
        <v>34</v>
      </c>
      <c r="J61" s="119">
        <v>39</v>
      </c>
      <c r="K61" s="119">
        <v>5</v>
      </c>
      <c r="O61" s="119">
        <v>44</v>
      </c>
      <c r="P61" s="119">
        <v>66083</v>
      </c>
      <c r="Q61" s="119">
        <v>1</v>
      </c>
      <c r="R61" s="119">
        <v>0</v>
      </c>
      <c r="S61" s="119">
        <v>15</v>
      </c>
      <c r="T61" s="119">
        <v>4</v>
      </c>
      <c r="U61" s="119">
        <v>3</v>
      </c>
      <c r="V61" s="119">
        <v>34</v>
      </c>
      <c r="W61" s="119">
        <v>38</v>
      </c>
      <c r="X61" s="119">
        <v>5</v>
      </c>
      <c r="AB61" s="119">
        <v>43</v>
      </c>
      <c r="AC61" s="119">
        <v>37140</v>
      </c>
      <c r="AD61" s="119">
        <v>1</v>
      </c>
      <c r="AE61" s="119">
        <v>0</v>
      </c>
      <c r="AF61" s="119">
        <v>12</v>
      </c>
      <c r="AG61" s="119">
        <v>3</v>
      </c>
      <c r="AH61" s="119">
        <v>2</v>
      </c>
      <c r="AI61" s="119">
        <v>34</v>
      </c>
      <c r="AJ61" s="119">
        <v>42</v>
      </c>
      <c r="AK61" s="119">
        <v>5</v>
      </c>
      <c r="AO61" s="119">
        <v>47</v>
      </c>
      <c r="AP61" s="119">
        <v>103223</v>
      </c>
      <c r="AQ61" s="119">
        <v>1</v>
      </c>
      <c r="AR61" s="119">
        <v>0</v>
      </c>
      <c r="AS61" s="119">
        <v>12</v>
      </c>
      <c r="AT61" s="119">
        <v>4</v>
      </c>
      <c r="AU61" s="119">
        <v>2</v>
      </c>
      <c r="AV61" s="119">
        <v>32</v>
      </c>
      <c r="AW61" s="119">
        <v>40</v>
      </c>
      <c r="AX61" s="119">
        <v>8</v>
      </c>
      <c r="AY61" s="119">
        <v>0</v>
      </c>
      <c r="BB61" s="119">
        <v>48</v>
      </c>
      <c r="BC61" s="119">
        <v>66085</v>
      </c>
      <c r="BD61" s="119">
        <v>1</v>
      </c>
      <c r="BE61" s="119">
        <v>0</v>
      </c>
      <c r="BF61" s="119">
        <v>12</v>
      </c>
      <c r="BG61" s="119">
        <v>3</v>
      </c>
      <c r="BH61" s="119">
        <v>2</v>
      </c>
      <c r="BI61" s="119">
        <v>29</v>
      </c>
      <c r="BJ61" s="119">
        <v>43</v>
      </c>
      <c r="BK61" s="119">
        <v>10</v>
      </c>
      <c r="BL61" s="119" t="s">
        <v>782</v>
      </c>
      <c r="BO61" s="119">
        <v>53</v>
      </c>
      <c r="BP61" s="119">
        <v>37138</v>
      </c>
      <c r="BQ61" s="119">
        <v>1</v>
      </c>
      <c r="BR61" s="119">
        <v>0</v>
      </c>
      <c r="BS61" s="119">
        <v>13</v>
      </c>
      <c r="BT61" s="119">
        <v>6</v>
      </c>
      <c r="BU61" s="119">
        <v>3</v>
      </c>
      <c r="BV61" s="119">
        <v>38</v>
      </c>
      <c r="BW61" s="119">
        <v>35</v>
      </c>
      <c r="BX61" s="119">
        <v>4</v>
      </c>
      <c r="BY61" s="119" t="s">
        <v>782</v>
      </c>
      <c r="CB61" s="119">
        <v>39</v>
      </c>
      <c r="CC61" s="119">
        <v>103206</v>
      </c>
      <c r="CE61" s="119">
        <v>34</v>
      </c>
      <c r="CF61" s="119">
        <v>66072</v>
      </c>
      <c r="CH61" s="119">
        <v>35</v>
      </c>
      <c r="CI61" s="119">
        <v>37134</v>
      </c>
      <c r="CK61" s="119">
        <v>30</v>
      </c>
      <c r="CL61" s="119" t="s">
        <v>206</v>
      </c>
      <c r="CM61" s="119" t="s">
        <v>206</v>
      </c>
      <c r="CN61" s="119" t="s">
        <v>206</v>
      </c>
      <c r="CO61" s="119" t="s">
        <v>206</v>
      </c>
      <c r="CP61" s="119" t="s">
        <v>206</v>
      </c>
      <c r="CQ61" s="119" t="s">
        <v>206</v>
      </c>
      <c r="CR61" s="119" t="s">
        <v>206</v>
      </c>
      <c r="CS61" s="119" t="s">
        <v>206</v>
      </c>
      <c r="CT61" s="119" t="s">
        <v>206</v>
      </c>
    </row>
    <row r="62" spans="2:98" ht="12.75">
      <c r="B62" s="136"/>
      <c r="CL62" s="119" t="s">
        <v>206</v>
      </c>
      <c r="CM62" s="119" t="s">
        <v>206</v>
      </c>
      <c r="CN62" s="119" t="s">
        <v>206</v>
      </c>
      <c r="CO62" s="119" t="s">
        <v>206</v>
      </c>
      <c r="CP62" s="119" t="s">
        <v>206</v>
      </c>
      <c r="CQ62" s="119" t="s">
        <v>206</v>
      </c>
      <c r="CR62" s="119" t="s">
        <v>206</v>
      </c>
      <c r="CS62" s="119" t="s">
        <v>206</v>
      </c>
      <c r="CT62" s="119" t="s">
        <v>206</v>
      </c>
    </row>
    <row r="63" spans="3:98" ht="12.75">
      <c r="C63" s="119">
        <v>362409</v>
      </c>
      <c r="D63" s="119">
        <v>1</v>
      </c>
      <c r="E63" s="119">
        <v>0</v>
      </c>
      <c r="F63" s="119">
        <v>1</v>
      </c>
      <c r="G63" s="119">
        <v>0</v>
      </c>
      <c r="H63" s="119">
        <v>0</v>
      </c>
      <c r="I63" s="119">
        <v>11</v>
      </c>
      <c r="J63" s="119">
        <v>51</v>
      </c>
      <c r="K63" s="119">
        <v>36</v>
      </c>
      <c r="O63" s="119">
        <v>87</v>
      </c>
      <c r="P63" s="119">
        <v>176579</v>
      </c>
      <c r="Q63" s="119">
        <v>1</v>
      </c>
      <c r="R63" s="119">
        <v>0</v>
      </c>
      <c r="S63" s="119">
        <v>1</v>
      </c>
      <c r="T63" s="119">
        <v>1</v>
      </c>
      <c r="U63" s="119">
        <v>1</v>
      </c>
      <c r="V63" s="119">
        <v>13</v>
      </c>
      <c r="W63" s="119">
        <v>54</v>
      </c>
      <c r="X63" s="119">
        <v>30</v>
      </c>
      <c r="AB63" s="119">
        <v>84</v>
      </c>
      <c r="AC63" s="119">
        <v>185830</v>
      </c>
      <c r="AD63" s="119">
        <v>1</v>
      </c>
      <c r="AE63" s="119">
        <v>0</v>
      </c>
      <c r="AF63" s="119">
        <v>1</v>
      </c>
      <c r="AG63" s="119">
        <v>0</v>
      </c>
      <c r="AH63" s="119">
        <v>0</v>
      </c>
      <c r="AI63" s="119">
        <v>9</v>
      </c>
      <c r="AJ63" s="119">
        <v>47</v>
      </c>
      <c r="AK63" s="119">
        <v>42</v>
      </c>
      <c r="AO63" s="119">
        <v>89</v>
      </c>
      <c r="AP63" s="119">
        <v>362420</v>
      </c>
      <c r="AQ63" s="119">
        <v>1</v>
      </c>
      <c r="AR63" s="119">
        <v>0</v>
      </c>
      <c r="AS63" s="119">
        <v>1</v>
      </c>
      <c r="AT63" s="119">
        <v>1</v>
      </c>
      <c r="AU63" s="119">
        <v>0</v>
      </c>
      <c r="AV63" s="119">
        <v>12</v>
      </c>
      <c r="AW63" s="119">
        <v>48</v>
      </c>
      <c r="AX63" s="119">
        <v>37</v>
      </c>
      <c r="AY63" s="119">
        <v>0</v>
      </c>
      <c r="BB63" s="119">
        <v>86</v>
      </c>
      <c r="BC63" s="119">
        <v>176580</v>
      </c>
      <c r="BD63" s="119">
        <v>1</v>
      </c>
      <c r="BE63" s="119">
        <v>0</v>
      </c>
      <c r="BF63" s="119">
        <v>1</v>
      </c>
      <c r="BG63" s="119">
        <v>1</v>
      </c>
      <c r="BH63" s="119">
        <v>0</v>
      </c>
      <c r="BI63" s="119">
        <v>10</v>
      </c>
      <c r="BJ63" s="119">
        <v>46</v>
      </c>
      <c r="BK63" s="119">
        <v>41</v>
      </c>
      <c r="BL63" s="119">
        <v>0</v>
      </c>
      <c r="BO63" s="119">
        <v>87</v>
      </c>
      <c r="BP63" s="119">
        <v>185840</v>
      </c>
      <c r="BQ63" s="119">
        <v>0</v>
      </c>
      <c r="BR63" s="119">
        <v>0</v>
      </c>
      <c r="BS63" s="119">
        <v>1</v>
      </c>
      <c r="BT63" s="119">
        <v>1</v>
      </c>
      <c r="BU63" s="119">
        <v>0</v>
      </c>
      <c r="BV63" s="119">
        <v>14</v>
      </c>
      <c r="BW63" s="119">
        <v>50</v>
      </c>
      <c r="BX63" s="119">
        <v>34</v>
      </c>
      <c r="BY63" s="119">
        <v>0</v>
      </c>
      <c r="CB63" s="119">
        <v>84</v>
      </c>
      <c r="CC63" s="119">
        <v>362389</v>
      </c>
      <c r="CE63" s="119">
        <v>80</v>
      </c>
      <c r="CF63" s="119">
        <v>176569</v>
      </c>
      <c r="CH63" s="119">
        <v>79</v>
      </c>
      <c r="CI63" s="119">
        <v>185820</v>
      </c>
      <c r="CK63" s="119">
        <v>80</v>
      </c>
      <c r="CL63" s="119" t="s">
        <v>206</v>
      </c>
      <c r="CM63" s="119" t="s">
        <v>206</v>
      </c>
      <c r="CN63" s="119" t="s">
        <v>206</v>
      </c>
      <c r="CO63" s="119" t="s">
        <v>206</v>
      </c>
      <c r="CP63" s="119" t="s">
        <v>206</v>
      </c>
      <c r="CQ63" s="119" t="s">
        <v>206</v>
      </c>
      <c r="CR63" s="119" t="s">
        <v>206</v>
      </c>
      <c r="CS63" s="119" t="s">
        <v>206</v>
      </c>
      <c r="CT63" s="119" t="s">
        <v>206</v>
      </c>
    </row>
    <row r="64" spans="2:98" ht="12.75">
      <c r="B64" s="119" t="s">
        <v>35</v>
      </c>
      <c r="C64" s="119">
        <v>6843</v>
      </c>
      <c r="D64" s="119">
        <v>2</v>
      </c>
      <c r="E64" s="119" t="s">
        <v>782</v>
      </c>
      <c r="F64" s="119">
        <v>16</v>
      </c>
      <c r="G64" s="119">
        <v>6</v>
      </c>
      <c r="H64" s="119">
        <v>4</v>
      </c>
      <c r="I64" s="119">
        <v>39</v>
      </c>
      <c r="J64" s="119">
        <v>30</v>
      </c>
      <c r="K64" s="119">
        <v>3</v>
      </c>
      <c r="O64" s="119">
        <v>33</v>
      </c>
      <c r="P64" s="119">
        <v>4609</v>
      </c>
      <c r="Q64" s="119">
        <v>2</v>
      </c>
      <c r="R64" s="119" t="s">
        <v>782</v>
      </c>
      <c r="S64" s="119">
        <v>17</v>
      </c>
      <c r="T64" s="119">
        <v>7</v>
      </c>
      <c r="U64" s="119">
        <v>4</v>
      </c>
      <c r="V64" s="119">
        <v>39</v>
      </c>
      <c r="W64" s="119">
        <v>28</v>
      </c>
      <c r="X64" s="119">
        <v>3</v>
      </c>
      <c r="AB64" s="119">
        <v>31</v>
      </c>
      <c r="AC64" s="119">
        <v>2234</v>
      </c>
      <c r="AD64" s="119">
        <v>1</v>
      </c>
      <c r="AE64" s="119" t="s">
        <v>782</v>
      </c>
      <c r="AF64" s="119">
        <v>14</v>
      </c>
      <c r="AG64" s="119">
        <v>5</v>
      </c>
      <c r="AH64" s="119">
        <v>4</v>
      </c>
      <c r="AI64" s="119">
        <v>39</v>
      </c>
      <c r="AJ64" s="119">
        <v>34</v>
      </c>
      <c r="AK64" s="119">
        <v>3</v>
      </c>
      <c r="AO64" s="119">
        <v>37</v>
      </c>
      <c r="AP64" s="119">
        <v>6843</v>
      </c>
      <c r="AQ64" s="119">
        <v>1</v>
      </c>
      <c r="AR64" s="119" t="s">
        <v>782</v>
      </c>
      <c r="AS64" s="119">
        <v>11</v>
      </c>
      <c r="AT64" s="119">
        <v>5</v>
      </c>
      <c r="AU64" s="119">
        <v>3</v>
      </c>
      <c r="AV64" s="119">
        <v>37</v>
      </c>
      <c r="AW64" s="119">
        <v>37</v>
      </c>
      <c r="AX64" s="119">
        <v>6</v>
      </c>
      <c r="AY64" s="119" t="s">
        <v>782</v>
      </c>
      <c r="BB64" s="119">
        <v>43</v>
      </c>
      <c r="BC64" s="119">
        <v>4610</v>
      </c>
      <c r="BD64" s="119">
        <v>1</v>
      </c>
      <c r="BE64" s="119">
        <v>0</v>
      </c>
      <c r="BF64" s="119">
        <v>10</v>
      </c>
      <c r="BG64" s="119">
        <v>4</v>
      </c>
      <c r="BH64" s="119">
        <v>2</v>
      </c>
      <c r="BI64" s="119">
        <v>35</v>
      </c>
      <c r="BJ64" s="119">
        <v>40</v>
      </c>
      <c r="BK64" s="119">
        <v>8</v>
      </c>
      <c r="BL64" s="119">
        <v>0</v>
      </c>
      <c r="BO64" s="119">
        <v>48</v>
      </c>
      <c r="BP64" s="119">
        <v>2233</v>
      </c>
      <c r="BQ64" s="119">
        <v>1</v>
      </c>
      <c r="BR64" s="119" t="s">
        <v>782</v>
      </c>
      <c r="BS64" s="119">
        <v>14</v>
      </c>
      <c r="BT64" s="119">
        <v>7</v>
      </c>
      <c r="BU64" s="119">
        <v>4</v>
      </c>
      <c r="BV64" s="119">
        <v>41</v>
      </c>
      <c r="BW64" s="119">
        <v>29</v>
      </c>
      <c r="BX64" s="119">
        <v>4</v>
      </c>
      <c r="BY64" s="119" t="s">
        <v>782</v>
      </c>
      <c r="CB64" s="119">
        <v>33</v>
      </c>
      <c r="CC64" s="119">
        <v>6841</v>
      </c>
      <c r="CE64" s="119">
        <v>24</v>
      </c>
      <c r="CF64" s="119">
        <v>4608</v>
      </c>
      <c r="CH64" s="119">
        <v>25</v>
      </c>
      <c r="CI64" s="119">
        <v>2233</v>
      </c>
      <c r="CK64" s="119">
        <v>22</v>
      </c>
      <c r="CL64" s="119" t="s">
        <v>206</v>
      </c>
      <c r="CM64" s="119" t="s">
        <v>206</v>
      </c>
      <c r="CN64" s="119" t="s">
        <v>206</v>
      </c>
      <c r="CO64" s="119" t="s">
        <v>206</v>
      </c>
      <c r="CP64" s="119" t="s">
        <v>206</v>
      </c>
      <c r="CQ64" s="119" t="s">
        <v>206</v>
      </c>
      <c r="CR64" s="119" t="s">
        <v>206</v>
      </c>
      <c r="CS64" s="119" t="s">
        <v>206</v>
      </c>
      <c r="CT64" s="119" t="s">
        <v>206</v>
      </c>
    </row>
    <row r="65" spans="2:98" ht="12.75">
      <c r="B65" s="119" t="s">
        <v>36</v>
      </c>
      <c r="C65" s="119">
        <v>13579</v>
      </c>
      <c r="D65" s="119">
        <v>2</v>
      </c>
      <c r="E65" s="119">
        <v>0</v>
      </c>
      <c r="F65" s="119">
        <v>28</v>
      </c>
      <c r="G65" s="119">
        <v>8</v>
      </c>
      <c r="H65" s="119">
        <v>4</v>
      </c>
      <c r="I65" s="119">
        <v>38</v>
      </c>
      <c r="J65" s="119">
        <v>19</v>
      </c>
      <c r="K65" s="119">
        <v>1</v>
      </c>
      <c r="O65" s="119">
        <v>20</v>
      </c>
      <c r="P65" s="119">
        <v>8674</v>
      </c>
      <c r="Q65" s="119">
        <v>2</v>
      </c>
      <c r="R65" s="119" t="s">
        <v>782</v>
      </c>
      <c r="S65" s="119">
        <v>29</v>
      </c>
      <c r="T65" s="119">
        <v>8</v>
      </c>
      <c r="U65" s="119">
        <v>4</v>
      </c>
      <c r="V65" s="119">
        <v>37</v>
      </c>
      <c r="W65" s="119">
        <v>19</v>
      </c>
      <c r="X65" s="119">
        <v>1</v>
      </c>
      <c r="AB65" s="119">
        <v>20</v>
      </c>
      <c r="AC65" s="119">
        <v>4905</v>
      </c>
      <c r="AD65" s="119">
        <v>2</v>
      </c>
      <c r="AE65" s="119" t="s">
        <v>782</v>
      </c>
      <c r="AF65" s="119">
        <v>27</v>
      </c>
      <c r="AG65" s="119">
        <v>7</v>
      </c>
      <c r="AH65" s="119">
        <v>4</v>
      </c>
      <c r="AI65" s="119">
        <v>39</v>
      </c>
      <c r="AJ65" s="119">
        <v>20</v>
      </c>
      <c r="AK65" s="119">
        <v>1</v>
      </c>
      <c r="AO65" s="119">
        <v>21</v>
      </c>
      <c r="AP65" s="119">
        <v>13578</v>
      </c>
      <c r="AQ65" s="119">
        <v>1</v>
      </c>
      <c r="AR65" s="119">
        <v>0</v>
      </c>
      <c r="AS65" s="119">
        <v>25</v>
      </c>
      <c r="AT65" s="119">
        <v>8</v>
      </c>
      <c r="AU65" s="119">
        <v>3</v>
      </c>
      <c r="AV65" s="119">
        <v>36</v>
      </c>
      <c r="AW65" s="119">
        <v>24</v>
      </c>
      <c r="AX65" s="119">
        <v>2</v>
      </c>
      <c r="AY65" s="119">
        <v>0</v>
      </c>
      <c r="BB65" s="119">
        <v>26</v>
      </c>
      <c r="BC65" s="119">
        <v>8672</v>
      </c>
      <c r="BD65" s="119">
        <v>1</v>
      </c>
      <c r="BE65" s="119" t="s">
        <v>782</v>
      </c>
      <c r="BF65" s="119">
        <v>23</v>
      </c>
      <c r="BG65" s="119">
        <v>7</v>
      </c>
      <c r="BH65" s="119">
        <v>3</v>
      </c>
      <c r="BI65" s="119">
        <v>35</v>
      </c>
      <c r="BJ65" s="119">
        <v>27</v>
      </c>
      <c r="BK65" s="119">
        <v>3</v>
      </c>
      <c r="BL65" s="119">
        <v>0</v>
      </c>
      <c r="BO65" s="119">
        <v>30</v>
      </c>
      <c r="BP65" s="119">
        <v>4906</v>
      </c>
      <c r="BQ65" s="119">
        <v>1</v>
      </c>
      <c r="BR65" s="119" t="s">
        <v>782</v>
      </c>
      <c r="BS65" s="119">
        <v>28</v>
      </c>
      <c r="BT65" s="119">
        <v>11</v>
      </c>
      <c r="BU65" s="119">
        <v>4</v>
      </c>
      <c r="BV65" s="119">
        <v>37</v>
      </c>
      <c r="BW65" s="119">
        <v>18</v>
      </c>
      <c r="BX65" s="119">
        <v>1</v>
      </c>
      <c r="BY65" s="119">
        <v>0</v>
      </c>
      <c r="CB65" s="119">
        <v>19</v>
      </c>
      <c r="CC65" s="119">
        <v>13575</v>
      </c>
      <c r="CE65" s="119">
        <v>13</v>
      </c>
      <c r="CF65" s="119">
        <v>8670</v>
      </c>
      <c r="CH65" s="119">
        <v>14</v>
      </c>
      <c r="CI65" s="119">
        <v>4905</v>
      </c>
      <c r="CK65" s="119">
        <v>11</v>
      </c>
      <c r="CL65" s="119" t="s">
        <v>206</v>
      </c>
      <c r="CM65" s="119" t="s">
        <v>206</v>
      </c>
      <c r="CN65" s="119" t="s">
        <v>206</v>
      </c>
      <c r="CO65" s="119" t="s">
        <v>206</v>
      </c>
      <c r="CP65" s="119" t="s">
        <v>206</v>
      </c>
      <c r="CQ65" s="119" t="s">
        <v>206</v>
      </c>
      <c r="CR65" s="119" t="s">
        <v>206</v>
      </c>
      <c r="CS65" s="119" t="s">
        <v>206</v>
      </c>
      <c r="CT65" s="119" t="s">
        <v>206</v>
      </c>
    </row>
    <row r="66" spans="2:98" ht="12.75">
      <c r="B66" s="119" t="s">
        <v>37</v>
      </c>
      <c r="C66" s="119">
        <v>2020</v>
      </c>
      <c r="D66" s="119">
        <v>0</v>
      </c>
      <c r="E66" s="119">
        <v>0</v>
      </c>
      <c r="F66" s="119">
        <v>87</v>
      </c>
      <c r="G66" s="119">
        <v>3</v>
      </c>
      <c r="H66" s="119">
        <v>1</v>
      </c>
      <c r="I66" s="119">
        <v>6</v>
      </c>
      <c r="J66" s="119">
        <v>4</v>
      </c>
      <c r="K66" s="119" t="s">
        <v>782</v>
      </c>
      <c r="O66" s="119">
        <v>4</v>
      </c>
      <c r="P66" s="119">
        <v>1288</v>
      </c>
      <c r="Q66" s="119" t="s">
        <v>782</v>
      </c>
      <c r="R66" s="119">
        <v>0</v>
      </c>
      <c r="S66" s="119">
        <v>86</v>
      </c>
      <c r="T66" s="119">
        <v>3</v>
      </c>
      <c r="U66" s="119">
        <v>1</v>
      </c>
      <c r="V66" s="119">
        <v>6</v>
      </c>
      <c r="W66" s="119">
        <v>3</v>
      </c>
      <c r="X66" s="119" t="s">
        <v>782</v>
      </c>
      <c r="AB66" s="119">
        <v>3</v>
      </c>
      <c r="AC66" s="119">
        <v>732</v>
      </c>
      <c r="AD66" s="119" t="s">
        <v>782</v>
      </c>
      <c r="AE66" s="119">
        <v>0</v>
      </c>
      <c r="AF66" s="119">
        <v>87</v>
      </c>
      <c r="AG66" s="119">
        <v>2</v>
      </c>
      <c r="AH66" s="119">
        <v>1</v>
      </c>
      <c r="AI66" s="119">
        <v>6</v>
      </c>
      <c r="AJ66" s="119">
        <v>4</v>
      </c>
      <c r="AK66" s="119">
        <v>0</v>
      </c>
      <c r="AO66" s="119">
        <v>4</v>
      </c>
      <c r="AP66" s="119">
        <v>2021</v>
      </c>
      <c r="AQ66" s="119">
        <v>0</v>
      </c>
      <c r="AR66" s="119">
        <v>0</v>
      </c>
      <c r="AS66" s="119">
        <v>85</v>
      </c>
      <c r="AT66" s="119">
        <v>3</v>
      </c>
      <c r="AU66" s="119">
        <v>1</v>
      </c>
      <c r="AV66" s="119">
        <v>7</v>
      </c>
      <c r="AW66" s="119">
        <v>4</v>
      </c>
      <c r="AX66" s="119">
        <v>0</v>
      </c>
      <c r="AY66" s="119">
        <v>0</v>
      </c>
      <c r="BB66" s="119">
        <v>4</v>
      </c>
      <c r="BC66" s="119">
        <v>1289</v>
      </c>
      <c r="BD66" s="119" t="s">
        <v>782</v>
      </c>
      <c r="BE66" s="119">
        <v>0</v>
      </c>
      <c r="BF66" s="119">
        <v>84</v>
      </c>
      <c r="BG66" s="119">
        <v>2</v>
      </c>
      <c r="BH66" s="119" t="s">
        <v>782</v>
      </c>
      <c r="BI66" s="119">
        <v>8</v>
      </c>
      <c r="BJ66" s="119">
        <v>4</v>
      </c>
      <c r="BK66" s="119">
        <v>1</v>
      </c>
      <c r="BL66" s="119">
        <v>0</v>
      </c>
      <c r="BO66" s="119">
        <v>5</v>
      </c>
      <c r="BP66" s="119">
        <v>732</v>
      </c>
      <c r="BQ66" s="119" t="s">
        <v>782</v>
      </c>
      <c r="BR66" s="119">
        <v>0</v>
      </c>
      <c r="BS66" s="119">
        <v>88</v>
      </c>
      <c r="BT66" s="119">
        <v>3</v>
      </c>
      <c r="BU66" s="119" t="s">
        <v>782</v>
      </c>
      <c r="BV66" s="119">
        <v>6</v>
      </c>
      <c r="BW66" s="119">
        <v>2</v>
      </c>
      <c r="BX66" s="119">
        <v>0</v>
      </c>
      <c r="BY66" s="119">
        <v>0</v>
      </c>
      <c r="CB66" s="119">
        <v>3</v>
      </c>
      <c r="CC66" s="119">
        <v>2020</v>
      </c>
      <c r="CE66" s="119">
        <v>2</v>
      </c>
      <c r="CF66" s="119">
        <v>1288</v>
      </c>
      <c r="CH66" s="119">
        <v>2</v>
      </c>
      <c r="CI66" s="119">
        <v>732</v>
      </c>
      <c r="CK66" s="119">
        <v>2</v>
      </c>
      <c r="CL66" s="119" t="s">
        <v>206</v>
      </c>
      <c r="CM66" s="119" t="s">
        <v>206</v>
      </c>
      <c r="CN66" s="119" t="s">
        <v>206</v>
      </c>
      <c r="CO66" s="119" t="s">
        <v>206</v>
      </c>
      <c r="CP66" s="119" t="s">
        <v>206</v>
      </c>
      <c r="CQ66" s="119" t="s">
        <v>206</v>
      </c>
      <c r="CR66" s="119" t="s">
        <v>206</v>
      </c>
      <c r="CS66" s="119" t="s">
        <v>206</v>
      </c>
      <c r="CT66" s="119" t="s">
        <v>206</v>
      </c>
    </row>
    <row r="67" spans="2:98" ht="12.75">
      <c r="B67" s="119" t="s">
        <v>38</v>
      </c>
      <c r="C67" s="119">
        <v>568</v>
      </c>
      <c r="D67" s="119" t="s">
        <v>782</v>
      </c>
      <c r="E67" s="119" t="s">
        <v>782</v>
      </c>
      <c r="F67" s="119">
        <v>96</v>
      </c>
      <c r="G67" s="119" t="s">
        <v>782</v>
      </c>
      <c r="H67" s="119" t="s">
        <v>782</v>
      </c>
      <c r="I67" s="119">
        <v>1</v>
      </c>
      <c r="J67" s="119">
        <v>1</v>
      </c>
      <c r="K67" s="119">
        <v>0</v>
      </c>
      <c r="O67" s="119">
        <v>1</v>
      </c>
      <c r="P67" s="119">
        <v>317</v>
      </c>
      <c r="Q67" s="119" t="s">
        <v>782</v>
      </c>
      <c r="R67" s="119" t="s">
        <v>782</v>
      </c>
      <c r="S67" s="119">
        <v>95</v>
      </c>
      <c r="T67" s="119" t="s">
        <v>782</v>
      </c>
      <c r="U67" s="119" t="s">
        <v>782</v>
      </c>
      <c r="V67" s="119" t="s">
        <v>782</v>
      </c>
      <c r="W67" s="119">
        <v>2</v>
      </c>
      <c r="X67" s="119">
        <v>0</v>
      </c>
      <c r="AB67" s="119">
        <v>2</v>
      </c>
      <c r="AC67" s="119">
        <v>251</v>
      </c>
      <c r="AD67" s="119" t="s">
        <v>782</v>
      </c>
      <c r="AE67" s="119">
        <v>0</v>
      </c>
      <c r="AF67" s="119">
        <v>98</v>
      </c>
      <c r="AG67" s="119" t="s">
        <v>782</v>
      </c>
      <c r="AH67" s="119">
        <v>0</v>
      </c>
      <c r="AI67" s="119" t="s">
        <v>782</v>
      </c>
      <c r="AJ67" s="119">
        <v>0</v>
      </c>
      <c r="AK67" s="119">
        <v>0</v>
      </c>
      <c r="AO67" s="119">
        <v>0</v>
      </c>
      <c r="AP67" s="119">
        <v>568</v>
      </c>
      <c r="AQ67" s="119" t="s">
        <v>782</v>
      </c>
      <c r="AR67" s="119">
        <v>1</v>
      </c>
      <c r="AS67" s="119">
        <v>96</v>
      </c>
      <c r="AT67" s="119" t="s">
        <v>782</v>
      </c>
      <c r="AU67" s="119">
        <v>0</v>
      </c>
      <c r="AV67" s="119">
        <v>1</v>
      </c>
      <c r="AW67" s="119">
        <v>1</v>
      </c>
      <c r="AX67" s="119">
        <v>0</v>
      </c>
      <c r="AY67" s="119">
        <v>0</v>
      </c>
      <c r="BB67" s="119">
        <v>1</v>
      </c>
      <c r="BC67" s="119">
        <v>317</v>
      </c>
      <c r="BD67" s="119">
        <v>0</v>
      </c>
      <c r="BE67" s="119" t="s">
        <v>782</v>
      </c>
      <c r="BF67" s="119">
        <v>95</v>
      </c>
      <c r="BG67" s="119" t="s">
        <v>782</v>
      </c>
      <c r="BH67" s="119">
        <v>0</v>
      </c>
      <c r="BI67" s="119" t="s">
        <v>782</v>
      </c>
      <c r="BJ67" s="119" t="s">
        <v>782</v>
      </c>
      <c r="BK67" s="119">
        <v>0</v>
      </c>
      <c r="BL67" s="119">
        <v>0</v>
      </c>
      <c r="BO67" s="119" t="s">
        <v>782</v>
      </c>
      <c r="BP67" s="119">
        <v>251</v>
      </c>
      <c r="BQ67" s="119" t="s">
        <v>782</v>
      </c>
      <c r="BR67" s="119" t="s">
        <v>782</v>
      </c>
      <c r="BS67" s="119">
        <v>98</v>
      </c>
      <c r="BT67" s="119" t="s">
        <v>782</v>
      </c>
      <c r="BU67" s="119">
        <v>0</v>
      </c>
      <c r="BV67" s="119" t="s">
        <v>782</v>
      </c>
      <c r="BW67" s="119" t="s">
        <v>782</v>
      </c>
      <c r="BX67" s="119">
        <v>0</v>
      </c>
      <c r="BY67" s="119">
        <v>0</v>
      </c>
      <c r="CB67" s="119" t="s">
        <v>782</v>
      </c>
      <c r="CC67" s="119">
        <v>568</v>
      </c>
      <c r="CE67" s="119">
        <v>1</v>
      </c>
      <c r="CF67" s="119">
        <v>317</v>
      </c>
      <c r="CH67" s="119">
        <v>1</v>
      </c>
      <c r="CI67" s="119">
        <v>251</v>
      </c>
      <c r="CK67" s="119">
        <v>0</v>
      </c>
      <c r="CL67" s="119" t="s">
        <v>206</v>
      </c>
      <c r="CM67" s="119" t="s">
        <v>206</v>
      </c>
      <c r="CN67" s="119" t="s">
        <v>206</v>
      </c>
      <c r="CO67" s="119" t="s">
        <v>206</v>
      </c>
      <c r="CP67" s="119" t="s">
        <v>206</v>
      </c>
      <c r="CQ67" s="119" t="s">
        <v>206</v>
      </c>
      <c r="CR67" s="119" t="s">
        <v>206</v>
      </c>
      <c r="CS67" s="119" t="s">
        <v>206</v>
      </c>
      <c r="CT67" s="119" t="s">
        <v>206</v>
      </c>
    </row>
    <row r="68" spans="2:98" ht="12.75">
      <c r="B68" s="119" t="s">
        <v>39</v>
      </c>
      <c r="C68" s="119">
        <v>9017</v>
      </c>
      <c r="D68" s="119">
        <v>2</v>
      </c>
      <c r="E68" s="119">
        <v>0</v>
      </c>
      <c r="F68" s="119">
        <v>14</v>
      </c>
      <c r="G68" s="119">
        <v>4</v>
      </c>
      <c r="H68" s="119">
        <v>3</v>
      </c>
      <c r="I68" s="119">
        <v>29</v>
      </c>
      <c r="J68" s="119">
        <v>40</v>
      </c>
      <c r="K68" s="119">
        <v>8</v>
      </c>
      <c r="O68" s="119">
        <v>47</v>
      </c>
      <c r="P68" s="119">
        <v>7360</v>
      </c>
      <c r="Q68" s="119">
        <v>2</v>
      </c>
      <c r="R68" s="119">
        <v>0</v>
      </c>
      <c r="S68" s="119">
        <v>14</v>
      </c>
      <c r="T68" s="119">
        <v>4</v>
      </c>
      <c r="U68" s="119">
        <v>3</v>
      </c>
      <c r="V68" s="119">
        <v>30</v>
      </c>
      <c r="W68" s="119">
        <v>40</v>
      </c>
      <c r="X68" s="119">
        <v>7</v>
      </c>
      <c r="AB68" s="119">
        <v>46</v>
      </c>
      <c r="AC68" s="119">
        <v>1657</v>
      </c>
      <c r="AD68" s="119">
        <v>2</v>
      </c>
      <c r="AE68" s="119">
        <v>0</v>
      </c>
      <c r="AF68" s="119">
        <v>12</v>
      </c>
      <c r="AG68" s="119">
        <v>4</v>
      </c>
      <c r="AH68" s="119">
        <v>2</v>
      </c>
      <c r="AI68" s="119">
        <v>28</v>
      </c>
      <c r="AJ68" s="119">
        <v>40</v>
      </c>
      <c r="AK68" s="119">
        <v>12</v>
      </c>
      <c r="AO68" s="119">
        <v>52</v>
      </c>
      <c r="AP68" s="119">
        <v>9021</v>
      </c>
      <c r="AQ68" s="119">
        <v>2</v>
      </c>
      <c r="AR68" s="119">
        <v>0</v>
      </c>
      <c r="AS68" s="119">
        <v>11</v>
      </c>
      <c r="AT68" s="119">
        <v>4</v>
      </c>
      <c r="AU68" s="119">
        <v>2</v>
      </c>
      <c r="AV68" s="119">
        <v>28</v>
      </c>
      <c r="AW68" s="119">
        <v>43</v>
      </c>
      <c r="AX68" s="119">
        <v>11</v>
      </c>
      <c r="AY68" s="119">
        <v>0</v>
      </c>
      <c r="BB68" s="119">
        <v>54</v>
      </c>
      <c r="BC68" s="119">
        <v>7362</v>
      </c>
      <c r="BD68" s="119">
        <v>2</v>
      </c>
      <c r="BE68" s="119">
        <v>0</v>
      </c>
      <c r="BF68" s="119">
        <v>11</v>
      </c>
      <c r="BG68" s="119">
        <v>3</v>
      </c>
      <c r="BH68" s="119">
        <v>2</v>
      </c>
      <c r="BI68" s="119">
        <v>27</v>
      </c>
      <c r="BJ68" s="119">
        <v>44</v>
      </c>
      <c r="BK68" s="119">
        <v>12</v>
      </c>
      <c r="BL68" s="119">
        <v>0</v>
      </c>
      <c r="BO68" s="119">
        <v>56</v>
      </c>
      <c r="BP68" s="119">
        <v>1659</v>
      </c>
      <c r="BQ68" s="119">
        <v>1</v>
      </c>
      <c r="BR68" s="119">
        <v>0</v>
      </c>
      <c r="BS68" s="119">
        <v>13</v>
      </c>
      <c r="BT68" s="119">
        <v>6</v>
      </c>
      <c r="BU68" s="119">
        <v>3</v>
      </c>
      <c r="BV68" s="119">
        <v>31</v>
      </c>
      <c r="BW68" s="119">
        <v>38</v>
      </c>
      <c r="BX68" s="119">
        <v>8</v>
      </c>
      <c r="BY68" s="119">
        <v>0</v>
      </c>
      <c r="CB68" s="119">
        <v>46</v>
      </c>
      <c r="CC68" s="119">
        <v>9014</v>
      </c>
      <c r="CE68" s="119">
        <v>39</v>
      </c>
      <c r="CF68" s="119">
        <v>7357</v>
      </c>
      <c r="CH68" s="119">
        <v>39</v>
      </c>
      <c r="CI68" s="119">
        <v>1657</v>
      </c>
      <c r="CK68" s="119">
        <v>39</v>
      </c>
      <c r="CL68" s="119" t="s">
        <v>206</v>
      </c>
      <c r="CM68" s="119" t="s">
        <v>206</v>
      </c>
      <c r="CN68" s="119" t="s">
        <v>206</v>
      </c>
      <c r="CO68" s="119" t="s">
        <v>206</v>
      </c>
      <c r="CP68" s="119" t="s">
        <v>206</v>
      </c>
      <c r="CQ68" s="119" t="s">
        <v>206</v>
      </c>
      <c r="CR68" s="119" t="s">
        <v>206</v>
      </c>
      <c r="CS68" s="119" t="s">
        <v>206</v>
      </c>
      <c r="CT68" s="119" t="s">
        <v>206</v>
      </c>
    </row>
    <row r="69" spans="2:98" ht="12.75">
      <c r="B69" s="119" t="s">
        <v>40</v>
      </c>
      <c r="C69" s="119">
        <v>5958</v>
      </c>
      <c r="D69" s="119">
        <v>1</v>
      </c>
      <c r="E69" s="119">
        <v>0</v>
      </c>
      <c r="F69" s="119">
        <v>28</v>
      </c>
      <c r="G69" s="119">
        <v>7</v>
      </c>
      <c r="H69" s="119">
        <v>4</v>
      </c>
      <c r="I69" s="119">
        <v>32</v>
      </c>
      <c r="J69" s="119">
        <v>25</v>
      </c>
      <c r="K69" s="119">
        <v>3</v>
      </c>
      <c r="O69" s="119">
        <v>28</v>
      </c>
      <c r="P69" s="119">
        <v>4211</v>
      </c>
      <c r="Q69" s="119">
        <v>1</v>
      </c>
      <c r="R69" s="119" t="s">
        <v>782</v>
      </c>
      <c r="S69" s="119">
        <v>27</v>
      </c>
      <c r="T69" s="119">
        <v>7</v>
      </c>
      <c r="U69" s="119">
        <v>3</v>
      </c>
      <c r="V69" s="119">
        <v>32</v>
      </c>
      <c r="W69" s="119">
        <v>25</v>
      </c>
      <c r="X69" s="119">
        <v>3</v>
      </c>
      <c r="AB69" s="119">
        <v>28</v>
      </c>
      <c r="AC69" s="119">
        <v>1747</v>
      </c>
      <c r="AD69" s="119">
        <v>1</v>
      </c>
      <c r="AE69" s="119" t="s">
        <v>782</v>
      </c>
      <c r="AF69" s="119">
        <v>29</v>
      </c>
      <c r="AG69" s="119">
        <v>6</v>
      </c>
      <c r="AH69" s="119">
        <v>4</v>
      </c>
      <c r="AI69" s="119">
        <v>30</v>
      </c>
      <c r="AJ69" s="119">
        <v>25</v>
      </c>
      <c r="AK69" s="119">
        <v>4</v>
      </c>
      <c r="AO69" s="119">
        <v>29</v>
      </c>
      <c r="AP69" s="119">
        <v>5960</v>
      </c>
      <c r="AQ69" s="119">
        <v>1</v>
      </c>
      <c r="AR69" s="119">
        <v>0</v>
      </c>
      <c r="AS69" s="119">
        <v>23</v>
      </c>
      <c r="AT69" s="119">
        <v>7</v>
      </c>
      <c r="AU69" s="119">
        <v>2</v>
      </c>
      <c r="AV69" s="119">
        <v>30</v>
      </c>
      <c r="AW69" s="119">
        <v>30</v>
      </c>
      <c r="AX69" s="119">
        <v>6</v>
      </c>
      <c r="AY69" s="119">
        <v>0</v>
      </c>
      <c r="BB69" s="119">
        <v>37</v>
      </c>
      <c r="BC69" s="119">
        <v>4213</v>
      </c>
      <c r="BD69" s="119">
        <v>1</v>
      </c>
      <c r="BE69" s="119" t="s">
        <v>782</v>
      </c>
      <c r="BF69" s="119">
        <v>21</v>
      </c>
      <c r="BG69" s="119">
        <v>6</v>
      </c>
      <c r="BH69" s="119">
        <v>2</v>
      </c>
      <c r="BI69" s="119">
        <v>29</v>
      </c>
      <c r="BJ69" s="119">
        <v>33</v>
      </c>
      <c r="BK69" s="119">
        <v>8</v>
      </c>
      <c r="BL69" s="119">
        <v>0</v>
      </c>
      <c r="BO69" s="119">
        <v>41</v>
      </c>
      <c r="BP69" s="119">
        <v>1747</v>
      </c>
      <c r="BQ69" s="119">
        <v>1</v>
      </c>
      <c r="BR69" s="119" t="s">
        <v>782</v>
      </c>
      <c r="BS69" s="119">
        <v>29</v>
      </c>
      <c r="BT69" s="119">
        <v>9</v>
      </c>
      <c r="BU69" s="119">
        <v>3</v>
      </c>
      <c r="BV69" s="119">
        <v>32</v>
      </c>
      <c r="BW69" s="119">
        <v>23</v>
      </c>
      <c r="BX69" s="119">
        <v>3</v>
      </c>
      <c r="BY69" s="119">
        <v>0</v>
      </c>
      <c r="CB69" s="119">
        <v>26</v>
      </c>
      <c r="CC69" s="119">
        <v>5958</v>
      </c>
      <c r="CE69" s="119">
        <v>22</v>
      </c>
      <c r="CF69" s="119">
        <v>4211</v>
      </c>
      <c r="CH69" s="119">
        <v>24</v>
      </c>
      <c r="CI69" s="119">
        <v>1747</v>
      </c>
      <c r="CK69" s="119">
        <v>18</v>
      </c>
      <c r="CL69" s="119" t="s">
        <v>206</v>
      </c>
      <c r="CM69" s="119" t="s">
        <v>206</v>
      </c>
      <c r="CN69" s="119" t="s">
        <v>206</v>
      </c>
      <c r="CO69" s="119" t="s">
        <v>206</v>
      </c>
      <c r="CP69" s="119" t="s">
        <v>206</v>
      </c>
      <c r="CQ69" s="119" t="s">
        <v>206</v>
      </c>
      <c r="CR69" s="119" t="s">
        <v>206</v>
      </c>
      <c r="CS69" s="119" t="s">
        <v>206</v>
      </c>
      <c r="CT69" s="119" t="s">
        <v>206</v>
      </c>
    </row>
    <row r="70" spans="2:98" ht="12.75">
      <c r="B70" s="119" t="s">
        <v>41</v>
      </c>
      <c r="C70" s="119">
        <v>886</v>
      </c>
      <c r="D70" s="119">
        <v>1</v>
      </c>
      <c r="E70" s="119" t="s">
        <v>782</v>
      </c>
      <c r="F70" s="119">
        <v>17</v>
      </c>
      <c r="G70" s="119">
        <v>5</v>
      </c>
      <c r="H70" s="119">
        <v>2</v>
      </c>
      <c r="I70" s="119">
        <v>23</v>
      </c>
      <c r="J70" s="119">
        <v>38</v>
      </c>
      <c r="K70" s="119">
        <v>15</v>
      </c>
      <c r="O70" s="119">
        <v>52</v>
      </c>
      <c r="P70" s="119">
        <v>460</v>
      </c>
      <c r="Q70" s="119" t="s">
        <v>782</v>
      </c>
      <c r="R70" s="119" t="s">
        <v>782</v>
      </c>
      <c r="S70" s="119">
        <v>21</v>
      </c>
      <c r="T70" s="119">
        <v>4</v>
      </c>
      <c r="U70" s="119">
        <v>2</v>
      </c>
      <c r="V70" s="119">
        <v>23</v>
      </c>
      <c r="W70" s="119">
        <v>38</v>
      </c>
      <c r="X70" s="119">
        <v>11</v>
      </c>
      <c r="AB70" s="119">
        <v>49</v>
      </c>
      <c r="AC70" s="119">
        <v>426</v>
      </c>
      <c r="AD70" s="119" t="s">
        <v>782</v>
      </c>
      <c r="AE70" s="119">
        <v>0</v>
      </c>
      <c r="AF70" s="119">
        <v>13</v>
      </c>
      <c r="AG70" s="119">
        <v>5</v>
      </c>
      <c r="AH70" s="119">
        <v>2</v>
      </c>
      <c r="AI70" s="119">
        <v>23</v>
      </c>
      <c r="AJ70" s="119">
        <v>37</v>
      </c>
      <c r="AK70" s="119">
        <v>19</v>
      </c>
      <c r="AO70" s="119">
        <v>56</v>
      </c>
      <c r="AP70" s="119">
        <v>885</v>
      </c>
      <c r="AQ70" s="119">
        <v>1</v>
      </c>
      <c r="AR70" s="119" t="s">
        <v>782</v>
      </c>
      <c r="AS70" s="119">
        <v>14</v>
      </c>
      <c r="AT70" s="119">
        <v>3</v>
      </c>
      <c r="AU70" s="119">
        <v>2</v>
      </c>
      <c r="AV70" s="119">
        <v>25</v>
      </c>
      <c r="AW70" s="119">
        <v>39</v>
      </c>
      <c r="AX70" s="119">
        <v>16</v>
      </c>
      <c r="AY70" s="119">
        <v>0</v>
      </c>
      <c r="BB70" s="119">
        <v>55</v>
      </c>
      <c r="BC70" s="119">
        <v>459</v>
      </c>
      <c r="BD70" s="119">
        <v>1</v>
      </c>
      <c r="BE70" s="119" t="s">
        <v>782</v>
      </c>
      <c r="BF70" s="119">
        <v>16</v>
      </c>
      <c r="BG70" s="119">
        <v>2</v>
      </c>
      <c r="BH70" s="119">
        <v>2</v>
      </c>
      <c r="BI70" s="119">
        <v>21</v>
      </c>
      <c r="BJ70" s="119">
        <v>39</v>
      </c>
      <c r="BK70" s="119">
        <v>19</v>
      </c>
      <c r="BL70" s="119">
        <v>0</v>
      </c>
      <c r="BO70" s="119">
        <v>58</v>
      </c>
      <c r="BP70" s="119">
        <v>426</v>
      </c>
      <c r="BQ70" s="119">
        <v>1</v>
      </c>
      <c r="BR70" s="119">
        <v>0</v>
      </c>
      <c r="BS70" s="119">
        <v>12</v>
      </c>
      <c r="BT70" s="119">
        <v>3</v>
      </c>
      <c r="BU70" s="119">
        <v>2</v>
      </c>
      <c r="BV70" s="119">
        <v>28</v>
      </c>
      <c r="BW70" s="119">
        <v>40</v>
      </c>
      <c r="BX70" s="119">
        <v>13</v>
      </c>
      <c r="BY70" s="119">
        <v>0</v>
      </c>
      <c r="CB70" s="119">
        <v>53</v>
      </c>
      <c r="CC70" s="119">
        <v>885</v>
      </c>
      <c r="CE70" s="119">
        <v>45</v>
      </c>
      <c r="CF70" s="119">
        <v>459</v>
      </c>
      <c r="CH70" s="119">
        <v>44</v>
      </c>
      <c r="CI70" s="119">
        <v>426</v>
      </c>
      <c r="CK70" s="119">
        <v>46</v>
      </c>
      <c r="CL70" s="119" t="s">
        <v>206</v>
      </c>
      <c r="CM70" s="119" t="s">
        <v>206</v>
      </c>
      <c r="CN70" s="119" t="s">
        <v>206</v>
      </c>
      <c r="CO70" s="119" t="s">
        <v>206</v>
      </c>
      <c r="CP70" s="119" t="s">
        <v>206</v>
      </c>
      <c r="CQ70" s="119" t="s">
        <v>206</v>
      </c>
      <c r="CR70" s="119" t="s">
        <v>206</v>
      </c>
      <c r="CS70" s="119" t="s">
        <v>206</v>
      </c>
      <c r="CT70" s="119" t="s">
        <v>206</v>
      </c>
    </row>
    <row r="71" spans="2:98" ht="12.75">
      <c r="B71" s="119" t="s">
        <v>42</v>
      </c>
      <c r="C71" s="119">
        <v>457</v>
      </c>
      <c r="D71" s="119">
        <v>1</v>
      </c>
      <c r="E71" s="119" t="s">
        <v>782</v>
      </c>
      <c r="F71" s="119">
        <v>13</v>
      </c>
      <c r="G71" s="119">
        <v>3</v>
      </c>
      <c r="H71" s="119">
        <v>1</v>
      </c>
      <c r="I71" s="119">
        <v>21</v>
      </c>
      <c r="J71" s="119">
        <v>45</v>
      </c>
      <c r="K71" s="119">
        <v>16</v>
      </c>
      <c r="O71" s="119">
        <v>61</v>
      </c>
      <c r="P71" s="119">
        <v>270</v>
      </c>
      <c r="Q71" s="119" t="s">
        <v>782</v>
      </c>
      <c r="R71" s="119">
        <v>0</v>
      </c>
      <c r="S71" s="119">
        <v>15</v>
      </c>
      <c r="T71" s="119">
        <v>3</v>
      </c>
      <c r="U71" s="119" t="s">
        <v>782</v>
      </c>
      <c r="V71" s="119">
        <v>24</v>
      </c>
      <c r="W71" s="119">
        <v>42</v>
      </c>
      <c r="X71" s="119">
        <v>15</v>
      </c>
      <c r="AB71" s="119">
        <v>57</v>
      </c>
      <c r="AC71" s="119">
        <v>187</v>
      </c>
      <c r="AD71" s="119" t="s">
        <v>782</v>
      </c>
      <c r="AE71" s="119" t="s">
        <v>782</v>
      </c>
      <c r="AF71" s="119">
        <v>11</v>
      </c>
      <c r="AG71" s="119">
        <v>3</v>
      </c>
      <c r="AH71" s="119" t="s">
        <v>782</v>
      </c>
      <c r="AI71" s="119">
        <v>18</v>
      </c>
      <c r="AJ71" s="119">
        <v>50</v>
      </c>
      <c r="AK71" s="119">
        <v>17</v>
      </c>
      <c r="AO71" s="119">
        <v>66</v>
      </c>
      <c r="AP71" s="119">
        <v>457</v>
      </c>
      <c r="AQ71" s="119">
        <v>1</v>
      </c>
      <c r="AR71" s="119" t="s">
        <v>782</v>
      </c>
      <c r="AS71" s="119">
        <v>12</v>
      </c>
      <c r="AT71" s="119">
        <v>3</v>
      </c>
      <c r="AU71" s="119">
        <v>1</v>
      </c>
      <c r="AV71" s="119">
        <v>18</v>
      </c>
      <c r="AW71" s="119">
        <v>43</v>
      </c>
      <c r="AX71" s="119">
        <v>21</v>
      </c>
      <c r="AY71" s="119">
        <v>0</v>
      </c>
      <c r="BB71" s="119">
        <v>64</v>
      </c>
      <c r="BC71" s="119">
        <v>270</v>
      </c>
      <c r="BD71" s="119">
        <v>2</v>
      </c>
      <c r="BE71" s="119">
        <v>0</v>
      </c>
      <c r="BF71" s="119">
        <v>13</v>
      </c>
      <c r="BG71" s="119">
        <v>2</v>
      </c>
      <c r="BH71" s="119" t="s">
        <v>782</v>
      </c>
      <c r="BI71" s="119">
        <v>18</v>
      </c>
      <c r="BJ71" s="119">
        <v>41</v>
      </c>
      <c r="BK71" s="119">
        <v>23</v>
      </c>
      <c r="BL71" s="119">
        <v>0</v>
      </c>
      <c r="BO71" s="119">
        <v>64</v>
      </c>
      <c r="BP71" s="119">
        <v>187</v>
      </c>
      <c r="BQ71" s="119">
        <v>0</v>
      </c>
      <c r="BR71" s="119" t="s">
        <v>782</v>
      </c>
      <c r="BS71" s="119">
        <v>11</v>
      </c>
      <c r="BT71" s="119">
        <v>4</v>
      </c>
      <c r="BU71" s="119" t="s">
        <v>782</v>
      </c>
      <c r="BV71" s="119">
        <v>19</v>
      </c>
      <c r="BW71" s="119">
        <v>45</v>
      </c>
      <c r="BX71" s="119">
        <v>18</v>
      </c>
      <c r="BY71" s="119">
        <v>0</v>
      </c>
      <c r="CB71" s="119">
        <v>64</v>
      </c>
      <c r="CC71" s="119">
        <v>457</v>
      </c>
      <c r="CE71" s="119">
        <v>54</v>
      </c>
      <c r="CF71" s="119">
        <v>270</v>
      </c>
      <c r="CH71" s="119">
        <v>52</v>
      </c>
      <c r="CI71" s="119">
        <v>187</v>
      </c>
      <c r="CK71" s="119">
        <v>57</v>
      </c>
      <c r="CL71" s="119" t="s">
        <v>206</v>
      </c>
      <c r="CM71" s="119" t="s">
        <v>206</v>
      </c>
      <c r="CN71" s="119" t="s">
        <v>206</v>
      </c>
      <c r="CO71" s="119" t="s">
        <v>206</v>
      </c>
      <c r="CP71" s="119" t="s">
        <v>206</v>
      </c>
      <c r="CQ71" s="119" t="s">
        <v>206</v>
      </c>
      <c r="CR71" s="119" t="s">
        <v>206</v>
      </c>
      <c r="CS71" s="119" t="s">
        <v>206</v>
      </c>
      <c r="CT71" s="119" t="s">
        <v>206</v>
      </c>
    </row>
    <row r="72" spans="2:98" ht="12.75">
      <c r="B72" s="119" t="s">
        <v>43</v>
      </c>
      <c r="C72" s="119">
        <v>54</v>
      </c>
      <c r="D72" s="119" t="s">
        <v>782</v>
      </c>
      <c r="E72" s="119">
        <v>0</v>
      </c>
      <c r="F72" s="119">
        <v>30</v>
      </c>
      <c r="G72" s="119" t="s">
        <v>782</v>
      </c>
      <c r="H72" s="119">
        <v>0</v>
      </c>
      <c r="I72" s="119">
        <v>22</v>
      </c>
      <c r="J72" s="119">
        <v>43</v>
      </c>
      <c r="K72" s="119">
        <v>0</v>
      </c>
      <c r="O72" s="119">
        <v>43</v>
      </c>
      <c r="P72" s="119">
        <v>41</v>
      </c>
      <c r="Q72" s="119" t="s">
        <v>782</v>
      </c>
      <c r="R72" s="119">
        <v>0</v>
      </c>
      <c r="S72" s="119">
        <v>29</v>
      </c>
      <c r="T72" s="119" t="s">
        <v>782</v>
      </c>
      <c r="U72" s="119">
        <v>0</v>
      </c>
      <c r="V72" s="119" t="s">
        <v>782</v>
      </c>
      <c r="W72" s="119">
        <v>39</v>
      </c>
      <c r="X72" s="119">
        <v>0</v>
      </c>
      <c r="AB72" s="119">
        <v>39</v>
      </c>
      <c r="AC72" s="119">
        <v>13</v>
      </c>
      <c r="AD72" s="119">
        <v>0</v>
      </c>
      <c r="AE72" s="119">
        <v>0</v>
      </c>
      <c r="AF72" s="119">
        <v>31</v>
      </c>
      <c r="AG72" s="119">
        <v>0</v>
      </c>
      <c r="AH72" s="119">
        <v>0</v>
      </c>
      <c r="AI72" s="119" t="s">
        <v>782</v>
      </c>
      <c r="AJ72" s="119">
        <v>54</v>
      </c>
      <c r="AK72" s="119">
        <v>0</v>
      </c>
      <c r="AO72" s="119">
        <v>54</v>
      </c>
      <c r="AP72" s="119">
        <v>53</v>
      </c>
      <c r="AQ72" s="119" t="s">
        <v>782</v>
      </c>
      <c r="AR72" s="119">
        <v>0</v>
      </c>
      <c r="AS72" s="119">
        <v>32</v>
      </c>
      <c r="AT72" s="119">
        <v>8</v>
      </c>
      <c r="AU72" s="119" t="s">
        <v>782</v>
      </c>
      <c r="AV72" s="119">
        <v>21</v>
      </c>
      <c r="AW72" s="119">
        <v>32</v>
      </c>
      <c r="AX72" s="119" t="s">
        <v>782</v>
      </c>
      <c r="AY72" s="119">
        <v>0</v>
      </c>
      <c r="BB72" s="119">
        <v>36</v>
      </c>
      <c r="BC72" s="119">
        <v>41</v>
      </c>
      <c r="BD72" s="119" t="s">
        <v>782</v>
      </c>
      <c r="BE72" s="119">
        <v>0</v>
      </c>
      <c r="BF72" s="119">
        <v>32</v>
      </c>
      <c r="BG72" s="119">
        <v>10</v>
      </c>
      <c r="BH72" s="119">
        <v>0</v>
      </c>
      <c r="BI72" s="119">
        <v>15</v>
      </c>
      <c r="BJ72" s="119" t="s">
        <v>782</v>
      </c>
      <c r="BK72" s="119" t="s">
        <v>782</v>
      </c>
      <c r="BL72" s="119">
        <v>0</v>
      </c>
      <c r="BO72" s="119" t="s">
        <v>782</v>
      </c>
      <c r="BP72" s="119">
        <v>12</v>
      </c>
      <c r="BQ72" s="119">
        <v>0</v>
      </c>
      <c r="BR72" s="119">
        <v>0</v>
      </c>
      <c r="BS72" s="119">
        <v>33</v>
      </c>
      <c r="BT72" s="119">
        <v>0</v>
      </c>
      <c r="BU72" s="119" t="s">
        <v>782</v>
      </c>
      <c r="BV72" s="119">
        <v>42</v>
      </c>
      <c r="BW72" s="119" t="s">
        <v>782</v>
      </c>
      <c r="BX72" s="119">
        <v>0</v>
      </c>
      <c r="BY72" s="119">
        <v>0</v>
      </c>
      <c r="CB72" s="119" t="s">
        <v>782</v>
      </c>
      <c r="CC72" s="119">
        <v>53</v>
      </c>
      <c r="CE72" s="119">
        <v>30</v>
      </c>
      <c r="CF72" s="119">
        <v>41</v>
      </c>
      <c r="CH72" s="119">
        <v>34</v>
      </c>
      <c r="CI72" s="119">
        <v>12</v>
      </c>
      <c r="CK72" s="119" t="s">
        <v>782</v>
      </c>
      <c r="CL72" s="119" t="s">
        <v>206</v>
      </c>
      <c r="CM72" s="119" t="s">
        <v>206</v>
      </c>
      <c r="CN72" s="119" t="s">
        <v>206</v>
      </c>
      <c r="CO72" s="119" t="s">
        <v>206</v>
      </c>
      <c r="CP72" s="119" t="s">
        <v>206</v>
      </c>
      <c r="CQ72" s="119" t="s">
        <v>206</v>
      </c>
      <c r="CR72" s="119" t="s">
        <v>206</v>
      </c>
      <c r="CS72" s="119" t="s">
        <v>206</v>
      </c>
      <c r="CT72" s="119" t="s">
        <v>206</v>
      </c>
    </row>
    <row r="73" spans="2:98" ht="12.75">
      <c r="B73" s="119" t="s">
        <v>44</v>
      </c>
      <c r="C73" s="119">
        <v>1471</v>
      </c>
      <c r="D73" s="119">
        <v>3</v>
      </c>
      <c r="E73" s="119">
        <v>0</v>
      </c>
      <c r="F73" s="119">
        <v>27</v>
      </c>
      <c r="G73" s="119">
        <v>2</v>
      </c>
      <c r="H73" s="119">
        <v>2</v>
      </c>
      <c r="I73" s="119">
        <v>18</v>
      </c>
      <c r="J73" s="119">
        <v>35</v>
      </c>
      <c r="K73" s="119">
        <v>13</v>
      </c>
      <c r="O73" s="119">
        <v>48</v>
      </c>
      <c r="P73" s="119">
        <v>866</v>
      </c>
      <c r="Q73" s="119">
        <v>3</v>
      </c>
      <c r="R73" s="119" t="s">
        <v>782</v>
      </c>
      <c r="S73" s="119">
        <v>25</v>
      </c>
      <c r="T73" s="119">
        <v>2</v>
      </c>
      <c r="U73" s="119">
        <v>2</v>
      </c>
      <c r="V73" s="119">
        <v>20</v>
      </c>
      <c r="W73" s="119">
        <v>38</v>
      </c>
      <c r="X73" s="119">
        <v>11</v>
      </c>
      <c r="AB73" s="119">
        <v>49</v>
      </c>
      <c r="AC73" s="119">
        <v>605</v>
      </c>
      <c r="AD73" s="119">
        <v>3</v>
      </c>
      <c r="AE73" s="119" t="s">
        <v>782</v>
      </c>
      <c r="AF73" s="119">
        <v>30</v>
      </c>
      <c r="AG73" s="119">
        <v>2</v>
      </c>
      <c r="AH73" s="119">
        <v>1</v>
      </c>
      <c r="AI73" s="119">
        <v>16</v>
      </c>
      <c r="AJ73" s="119">
        <v>32</v>
      </c>
      <c r="AK73" s="119">
        <v>15</v>
      </c>
      <c r="AO73" s="119">
        <v>46</v>
      </c>
      <c r="AP73" s="119">
        <v>1471</v>
      </c>
      <c r="AQ73" s="119">
        <v>3</v>
      </c>
      <c r="AR73" s="119">
        <v>0</v>
      </c>
      <c r="AS73" s="119">
        <v>28</v>
      </c>
      <c r="AT73" s="119">
        <v>3</v>
      </c>
      <c r="AU73" s="119">
        <v>2</v>
      </c>
      <c r="AV73" s="119">
        <v>20</v>
      </c>
      <c r="AW73" s="119">
        <v>33</v>
      </c>
      <c r="AX73" s="119">
        <v>11</v>
      </c>
      <c r="AY73" s="119">
        <v>0</v>
      </c>
      <c r="BB73" s="119">
        <v>44</v>
      </c>
      <c r="BC73" s="119">
        <v>866</v>
      </c>
      <c r="BD73" s="119">
        <v>2</v>
      </c>
      <c r="BE73" s="119" t="s">
        <v>782</v>
      </c>
      <c r="BF73" s="119">
        <v>24</v>
      </c>
      <c r="BG73" s="119">
        <v>2</v>
      </c>
      <c r="BH73" s="119">
        <v>1</v>
      </c>
      <c r="BI73" s="119">
        <v>21</v>
      </c>
      <c r="BJ73" s="119">
        <v>35</v>
      </c>
      <c r="BK73" s="119">
        <v>13</v>
      </c>
      <c r="BL73" s="119">
        <v>0</v>
      </c>
      <c r="BO73" s="119">
        <v>48</v>
      </c>
      <c r="BP73" s="119">
        <v>605</v>
      </c>
      <c r="BQ73" s="119">
        <v>3</v>
      </c>
      <c r="BR73" s="119" t="s">
        <v>782</v>
      </c>
      <c r="BS73" s="119">
        <v>33</v>
      </c>
      <c r="BT73" s="119">
        <v>4</v>
      </c>
      <c r="BU73" s="119">
        <v>2</v>
      </c>
      <c r="BV73" s="119">
        <v>18</v>
      </c>
      <c r="BW73" s="119">
        <v>30</v>
      </c>
      <c r="BX73" s="119">
        <v>9</v>
      </c>
      <c r="BY73" s="119">
        <v>0</v>
      </c>
      <c r="CB73" s="119">
        <v>39</v>
      </c>
      <c r="CC73" s="119">
        <v>1471</v>
      </c>
      <c r="CE73" s="119">
        <v>38</v>
      </c>
      <c r="CF73" s="119">
        <v>866</v>
      </c>
      <c r="CH73" s="119">
        <v>40</v>
      </c>
      <c r="CI73" s="119">
        <v>605</v>
      </c>
      <c r="CK73" s="119">
        <v>36</v>
      </c>
      <c r="CL73" s="119" t="s">
        <v>206</v>
      </c>
      <c r="CM73" s="119" t="s">
        <v>206</v>
      </c>
      <c r="CN73" s="119" t="s">
        <v>206</v>
      </c>
      <c r="CO73" s="119" t="s">
        <v>206</v>
      </c>
      <c r="CP73" s="119" t="s">
        <v>206</v>
      </c>
      <c r="CQ73" s="119" t="s">
        <v>206</v>
      </c>
      <c r="CR73" s="119" t="s">
        <v>206</v>
      </c>
      <c r="CS73" s="119" t="s">
        <v>206</v>
      </c>
      <c r="CT73" s="119" t="s">
        <v>206</v>
      </c>
    </row>
    <row r="74" spans="2:98" ht="12.75">
      <c r="B74" s="119" t="s">
        <v>45</v>
      </c>
      <c r="C74" s="119">
        <v>3835</v>
      </c>
      <c r="D74" s="119">
        <v>2</v>
      </c>
      <c r="E74" s="119">
        <v>0</v>
      </c>
      <c r="F74" s="119">
        <v>42</v>
      </c>
      <c r="G74" s="119">
        <v>3</v>
      </c>
      <c r="H74" s="119">
        <v>1</v>
      </c>
      <c r="I74" s="119">
        <v>17</v>
      </c>
      <c r="J74" s="119">
        <v>27</v>
      </c>
      <c r="K74" s="119">
        <v>9</v>
      </c>
      <c r="O74" s="119">
        <v>36</v>
      </c>
      <c r="P74" s="119">
        <v>3314</v>
      </c>
      <c r="Q74" s="119">
        <v>2</v>
      </c>
      <c r="R74" s="119" t="s">
        <v>782</v>
      </c>
      <c r="S74" s="119">
        <v>41</v>
      </c>
      <c r="T74" s="119">
        <v>3</v>
      </c>
      <c r="U74" s="119">
        <v>2</v>
      </c>
      <c r="V74" s="119">
        <v>17</v>
      </c>
      <c r="W74" s="119">
        <v>28</v>
      </c>
      <c r="X74" s="119">
        <v>9</v>
      </c>
      <c r="AB74" s="119">
        <v>37</v>
      </c>
      <c r="AC74" s="119">
        <v>521</v>
      </c>
      <c r="AD74" s="119">
        <v>1</v>
      </c>
      <c r="AE74" s="119" t="s">
        <v>782</v>
      </c>
      <c r="AF74" s="119">
        <v>49</v>
      </c>
      <c r="AG74" s="119">
        <v>3</v>
      </c>
      <c r="AH74" s="119">
        <v>1</v>
      </c>
      <c r="AI74" s="119">
        <v>17</v>
      </c>
      <c r="AJ74" s="119">
        <v>19</v>
      </c>
      <c r="AK74" s="119">
        <v>10</v>
      </c>
      <c r="AO74" s="119">
        <v>29</v>
      </c>
      <c r="AP74" s="119">
        <v>3835</v>
      </c>
      <c r="AQ74" s="119">
        <v>1</v>
      </c>
      <c r="AR74" s="119">
        <v>0</v>
      </c>
      <c r="AS74" s="119">
        <v>40</v>
      </c>
      <c r="AT74" s="119">
        <v>3</v>
      </c>
      <c r="AU74" s="119">
        <v>1</v>
      </c>
      <c r="AV74" s="119">
        <v>15</v>
      </c>
      <c r="AW74" s="119">
        <v>25</v>
      </c>
      <c r="AX74" s="119">
        <v>14</v>
      </c>
      <c r="AY74" s="119" t="s">
        <v>782</v>
      </c>
      <c r="BB74" s="119">
        <v>39</v>
      </c>
      <c r="BC74" s="119">
        <v>3314</v>
      </c>
      <c r="BD74" s="119">
        <v>1</v>
      </c>
      <c r="BE74" s="119">
        <v>0</v>
      </c>
      <c r="BF74" s="119">
        <v>39</v>
      </c>
      <c r="BG74" s="119">
        <v>3</v>
      </c>
      <c r="BH74" s="119">
        <v>1</v>
      </c>
      <c r="BI74" s="119">
        <v>15</v>
      </c>
      <c r="BJ74" s="119">
        <v>26</v>
      </c>
      <c r="BK74" s="119">
        <v>15</v>
      </c>
      <c r="BL74" s="119" t="s">
        <v>782</v>
      </c>
      <c r="BO74" s="119">
        <v>41</v>
      </c>
      <c r="BP74" s="119">
        <v>521</v>
      </c>
      <c r="BQ74" s="119">
        <v>1</v>
      </c>
      <c r="BR74" s="119">
        <v>0</v>
      </c>
      <c r="BS74" s="119">
        <v>51</v>
      </c>
      <c r="BT74" s="119">
        <v>5</v>
      </c>
      <c r="BU74" s="119">
        <v>1</v>
      </c>
      <c r="BV74" s="119">
        <v>16</v>
      </c>
      <c r="BW74" s="119">
        <v>18</v>
      </c>
      <c r="BX74" s="119">
        <v>9</v>
      </c>
      <c r="BY74" s="119">
        <v>0</v>
      </c>
      <c r="CB74" s="119">
        <v>27</v>
      </c>
      <c r="CC74" s="119">
        <v>3835</v>
      </c>
      <c r="CE74" s="119">
        <v>30</v>
      </c>
      <c r="CF74" s="119">
        <v>3314</v>
      </c>
      <c r="CH74" s="119">
        <v>31</v>
      </c>
      <c r="CI74" s="119">
        <v>521</v>
      </c>
      <c r="CK74" s="119">
        <v>22</v>
      </c>
      <c r="CL74" s="119" t="s">
        <v>206</v>
      </c>
      <c r="CM74" s="119" t="s">
        <v>206</v>
      </c>
      <c r="CN74" s="119" t="s">
        <v>206</v>
      </c>
      <c r="CO74" s="119" t="s">
        <v>206</v>
      </c>
      <c r="CP74" s="119" t="s">
        <v>206</v>
      </c>
      <c r="CQ74" s="119" t="s">
        <v>206</v>
      </c>
      <c r="CR74" s="119" t="s">
        <v>206</v>
      </c>
      <c r="CS74" s="119" t="s">
        <v>206</v>
      </c>
      <c r="CT74" s="119" t="s">
        <v>206</v>
      </c>
    </row>
    <row r="75" spans="2:98" ht="12.75">
      <c r="B75" s="119" t="s">
        <v>46</v>
      </c>
      <c r="C75" s="119">
        <v>1602</v>
      </c>
      <c r="D75" s="119">
        <v>2</v>
      </c>
      <c r="E75" s="119" t="s">
        <v>782</v>
      </c>
      <c r="F75" s="119">
        <v>16</v>
      </c>
      <c r="G75" s="119">
        <v>5</v>
      </c>
      <c r="H75" s="119">
        <v>3</v>
      </c>
      <c r="I75" s="119">
        <v>34</v>
      </c>
      <c r="J75" s="119">
        <v>32</v>
      </c>
      <c r="K75" s="119">
        <v>8</v>
      </c>
      <c r="O75" s="119">
        <v>40</v>
      </c>
      <c r="P75" s="119">
        <v>1017</v>
      </c>
      <c r="Q75" s="119">
        <v>2</v>
      </c>
      <c r="R75" s="119" t="s">
        <v>782</v>
      </c>
      <c r="S75" s="119">
        <v>15</v>
      </c>
      <c r="T75" s="119">
        <v>5</v>
      </c>
      <c r="U75" s="119">
        <v>3</v>
      </c>
      <c r="V75" s="119">
        <v>35</v>
      </c>
      <c r="W75" s="119">
        <v>33</v>
      </c>
      <c r="X75" s="119">
        <v>7</v>
      </c>
      <c r="AB75" s="119">
        <v>40</v>
      </c>
      <c r="AC75" s="119">
        <v>585</v>
      </c>
      <c r="AD75" s="119">
        <v>2</v>
      </c>
      <c r="AE75" s="119">
        <v>0</v>
      </c>
      <c r="AF75" s="119">
        <v>19</v>
      </c>
      <c r="AG75" s="119">
        <v>4</v>
      </c>
      <c r="AH75" s="119">
        <v>2</v>
      </c>
      <c r="AI75" s="119">
        <v>33</v>
      </c>
      <c r="AJ75" s="119">
        <v>31</v>
      </c>
      <c r="AK75" s="119">
        <v>9</v>
      </c>
      <c r="AO75" s="119">
        <v>40</v>
      </c>
      <c r="AP75" s="119">
        <v>1602</v>
      </c>
      <c r="AQ75" s="119">
        <v>2</v>
      </c>
      <c r="AR75" s="119" t="s">
        <v>782</v>
      </c>
      <c r="AS75" s="119">
        <v>15</v>
      </c>
      <c r="AT75" s="119">
        <v>5</v>
      </c>
      <c r="AU75" s="119">
        <v>2</v>
      </c>
      <c r="AV75" s="119">
        <v>32</v>
      </c>
      <c r="AW75" s="119">
        <v>33</v>
      </c>
      <c r="AX75" s="119">
        <v>11</v>
      </c>
      <c r="AY75" s="119">
        <v>0</v>
      </c>
      <c r="BB75" s="119">
        <v>44</v>
      </c>
      <c r="BC75" s="119">
        <v>1017</v>
      </c>
      <c r="BD75" s="119">
        <v>2</v>
      </c>
      <c r="BE75" s="119" t="s">
        <v>782</v>
      </c>
      <c r="BF75" s="119">
        <v>12</v>
      </c>
      <c r="BG75" s="119">
        <v>5</v>
      </c>
      <c r="BH75" s="119">
        <v>2</v>
      </c>
      <c r="BI75" s="119">
        <v>30</v>
      </c>
      <c r="BJ75" s="119">
        <v>37</v>
      </c>
      <c r="BK75" s="119">
        <v>13</v>
      </c>
      <c r="BL75" s="119">
        <v>0</v>
      </c>
      <c r="BO75" s="119">
        <v>50</v>
      </c>
      <c r="BP75" s="119">
        <v>585</v>
      </c>
      <c r="BQ75" s="119">
        <v>2</v>
      </c>
      <c r="BR75" s="119">
        <v>0</v>
      </c>
      <c r="BS75" s="119">
        <v>22</v>
      </c>
      <c r="BT75" s="119">
        <v>6</v>
      </c>
      <c r="BU75" s="119">
        <v>2</v>
      </c>
      <c r="BV75" s="119">
        <v>35</v>
      </c>
      <c r="BW75" s="119">
        <v>26</v>
      </c>
      <c r="BX75" s="119">
        <v>8</v>
      </c>
      <c r="BY75" s="119">
        <v>0</v>
      </c>
      <c r="CB75" s="119">
        <v>34</v>
      </c>
      <c r="CC75" s="119">
        <v>1602</v>
      </c>
      <c r="CE75" s="119">
        <v>31</v>
      </c>
      <c r="CF75" s="119">
        <v>1017</v>
      </c>
      <c r="CH75" s="119">
        <v>34</v>
      </c>
      <c r="CI75" s="119">
        <v>585</v>
      </c>
      <c r="CK75" s="119">
        <v>26</v>
      </c>
      <c r="CL75" s="119" t="s">
        <v>206</v>
      </c>
      <c r="CM75" s="119" t="s">
        <v>206</v>
      </c>
      <c r="CN75" s="119" t="s">
        <v>206</v>
      </c>
      <c r="CO75" s="119" t="s">
        <v>206</v>
      </c>
      <c r="CP75" s="119" t="s">
        <v>206</v>
      </c>
      <c r="CQ75" s="119" t="s">
        <v>206</v>
      </c>
      <c r="CR75" s="119" t="s">
        <v>206</v>
      </c>
      <c r="CS75" s="119" t="s">
        <v>206</v>
      </c>
      <c r="CT75" s="119" t="s">
        <v>206</v>
      </c>
    </row>
    <row r="77" spans="2:98" ht="12.75">
      <c r="B77" s="137" t="s">
        <v>878</v>
      </c>
      <c r="C77" s="119">
        <v>46290</v>
      </c>
      <c r="D77" s="119">
        <v>2</v>
      </c>
      <c r="E77" s="119">
        <v>0</v>
      </c>
      <c r="F77" s="119">
        <v>27</v>
      </c>
      <c r="G77" s="119">
        <v>6</v>
      </c>
      <c r="H77" s="119">
        <v>3</v>
      </c>
      <c r="I77" s="119">
        <v>31</v>
      </c>
      <c r="J77" s="119">
        <v>27</v>
      </c>
      <c r="K77" s="119">
        <v>4</v>
      </c>
      <c r="O77" s="119">
        <v>31</v>
      </c>
      <c r="P77" s="119">
        <v>32427</v>
      </c>
      <c r="Q77" s="119">
        <v>2</v>
      </c>
      <c r="R77" s="119">
        <v>0</v>
      </c>
      <c r="S77" s="119">
        <v>27</v>
      </c>
      <c r="T77" s="119">
        <v>6</v>
      </c>
      <c r="U77" s="119">
        <v>3</v>
      </c>
      <c r="V77" s="119">
        <v>30</v>
      </c>
      <c r="W77" s="119">
        <v>27</v>
      </c>
      <c r="X77" s="119">
        <v>4</v>
      </c>
      <c r="AB77" s="119">
        <v>32</v>
      </c>
      <c r="AC77" s="119">
        <v>13863</v>
      </c>
      <c r="AD77" s="119">
        <v>2</v>
      </c>
      <c r="AE77" s="119">
        <v>0</v>
      </c>
      <c r="AF77" s="119">
        <v>28</v>
      </c>
      <c r="AG77" s="119">
        <v>5</v>
      </c>
      <c r="AH77" s="119">
        <v>3</v>
      </c>
      <c r="AI77" s="119">
        <v>31</v>
      </c>
      <c r="AJ77" s="119">
        <v>26</v>
      </c>
      <c r="AK77" s="119">
        <v>5</v>
      </c>
      <c r="AO77" s="119">
        <v>31</v>
      </c>
      <c r="AP77" s="119">
        <v>46294</v>
      </c>
      <c r="AQ77" s="119">
        <v>1</v>
      </c>
      <c r="AR77" s="119">
        <v>0</v>
      </c>
      <c r="AS77" s="119">
        <v>24</v>
      </c>
      <c r="AT77" s="119">
        <v>5</v>
      </c>
      <c r="AU77" s="119">
        <v>2</v>
      </c>
      <c r="AV77" s="119">
        <v>29</v>
      </c>
      <c r="AW77" s="119">
        <v>30</v>
      </c>
      <c r="AX77" s="119">
        <v>7</v>
      </c>
      <c r="AY77" s="119">
        <v>0</v>
      </c>
      <c r="BB77" s="119">
        <v>37</v>
      </c>
      <c r="BC77" s="119">
        <v>32430</v>
      </c>
      <c r="BD77" s="119">
        <v>1</v>
      </c>
      <c r="BE77" s="119">
        <v>0</v>
      </c>
      <c r="BF77" s="119">
        <v>22</v>
      </c>
      <c r="BG77" s="119">
        <v>4</v>
      </c>
      <c r="BH77" s="119">
        <v>2</v>
      </c>
      <c r="BI77" s="119">
        <v>28</v>
      </c>
      <c r="BJ77" s="119">
        <v>33</v>
      </c>
      <c r="BK77" s="119">
        <v>8</v>
      </c>
      <c r="BL77" s="119" t="s">
        <v>782</v>
      </c>
      <c r="BO77" s="119">
        <v>41</v>
      </c>
      <c r="BP77" s="119">
        <v>13864</v>
      </c>
      <c r="BQ77" s="119">
        <v>1</v>
      </c>
      <c r="BR77" s="119">
        <v>0</v>
      </c>
      <c r="BS77" s="119">
        <v>28</v>
      </c>
      <c r="BT77" s="119">
        <v>8</v>
      </c>
      <c r="BU77" s="119">
        <v>3</v>
      </c>
      <c r="BV77" s="119">
        <v>32</v>
      </c>
      <c r="BW77" s="119">
        <v>24</v>
      </c>
      <c r="BX77" s="119">
        <v>4</v>
      </c>
      <c r="BY77" s="119" t="s">
        <v>782</v>
      </c>
      <c r="CB77" s="119">
        <v>28</v>
      </c>
      <c r="CC77" s="119">
        <v>46279</v>
      </c>
      <c r="CE77" s="119">
        <v>24</v>
      </c>
      <c r="CF77" s="119">
        <v>32418</v>
      </c>
      <c r="CH77" s="119">
        <v>26</v>
      </c>
      <c r="CI77" s="119">
        <v>13861</v>
      </c>
      <c r="CK77" s="119">
        <v>20</v>
      </c>
      <c r="CL77" s="119" t="s">
        <v>206</v>
      </c>
      <c r="CM77" s="119" t="s">
        <v>206</v>
      </c>
      <c r="CN77" s="119" t="s">
        <v>206</v>
      </c>
      <c r="CO77" s="119" t="s">
        <v>206</v>
      </c>
      <c r="CP77" s="119" t="s">
        <v>206</v>
      </c>
      <c r="CQ77" s="119" t="s">
        <v>206</v>
      </c>
      <c r="CR77" s="119" t="s">
        <v>206</v>
      </c>
      <c r="CS77" s="119" t="s">
        <v>206</v>
      </c>
      <c r="CT77" s="119" t="s">
        <v>206</v>
      </c>
    </row>
    <row r="81" spans="1:116" s="55" customFormat="1" ht="12.75">
      <c r="A81" s="1" t="s">
        <v>120</v>
      </c>
      <c r="B81" s="4"/>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row>
    <row r="82" spans="1:116" s="55" customFormat="1" ht="12.75">
      <c r="A82" s="1"/>
      <c r="B82" s="2" t="s">
        <v>120</v>
      </c>
      <c r="C82" s="119" t="s">
        <v>206</v>
      </c>
      <c r="D82" s="119" t="s">
        <v>206</v>
      </c>
      <c r="E82" s="119" t="s">
        <v>206</v>
      </c>
      <c r="F82" s="119" t="s">
        <v>206</v>
      </c>
      <c r="G82" s="119" t="s">
        <v>206</v>
      </c>
      <c r="H82" s="119" t="s">
        <v>206</v>
      </c>
      <c r="I82" s="119" t="s">
        <v>206</v>
      </c>
      <c r="J82" s="119" t="s">
        <v>206</v>
      </c>
      <c r="K82" s="119" t="s">
        <v>206</v>
      </c>
      <c r="L82" s="119" t="s">
        <v>206</v>
      </c>
      <c r="M82" s="119" t="s">
        <v>206</v>
      </c>
      <c r="N82" s="119" t="s">
        <v>206</v>
      </c>
      <c r="O82" s="119" t="s">
        <v>206</v>
      </c>
      <c r="P82" s="119" t="s">
        <v>206</v>
      </c>
      <c r="Q82" s="119" t="s">
        <v>206</v>
      </c>
      <c r="R82" s="119" t="s">
        <v>206</v>
      </c>
      <c r="S82" s="119" t="s">
        <v>206</v>
      </c>
      <c r="T82" s="119" t="s">
        <v>206</v>
      </c>
      <c r="U82" s="119" t="s">
        <v>206</v>
      </c>
      <c r="V82" s="119" t="s">
        <v>206</v>
      </c>
      <c r="W82" s="119" t="s">
        <v>206</v>
      </c>
      <c r="X82" s="119" t="s">
        <v>206</v>
      </c>
      <c r="Y82" s="119" t="s">
        <v>206</v>
      </c>
      <c r="Z82" s="119" t="s">
        <v>206</v>
      </c>
      <c r="AA82" s="119" t="s">
        <v>206</v>
      </c>
      <c r="AB82" s="119" t="s">
        <v>206</v>
      </c>
      <c r="AC82" s="119" t="s">
        <v>206</v>
      </c>
      <c r="AD82" s="119" t="s">
        <v>206</v>
      </c>
      <c r="AE82" s="119" t="s">
        <v>206</v>
      </c>
      <c r="AF82" s="119" t="s">
        <v>206</v>
      </c>
      <c r="AG82" s="119" t="s">
        <v>206</v>
      </c>
      <c r="AH82" s="119" t="s">
        <v>206</v>
      </c>
      <c r="AI82" s="119" t="s">
        <v>206</v>
      </c>
      <c r="AJ82" s="119" t="s">
        <v>206</v>
      </c>
      <c r="AK82" s="119" t="s">
        <v>206</v>
      </c>
      <c r="AL82" s="119" t="s">
        <v>206</v>
      </c>
      <c r="AM82" s="119" t="s">
        <v>206</v>
      </c>
      <c r="AN82" s="119" t="s">
        <v>206</v>
      </c>
      <c r="AO82" s="119" t="s">
        <v>206</v>
      </c>
      <c r="AP82" s="119" t="s">
        <v>206</v>
      </c>
      <c r="AQ82" s="119" t="s">
        <v>206</v>
      </c>
      <c r="AR82" s="119" t="s">
        <v>206</v>
      </c>
      <c r="AS82" s="119" t="s">
        <v>206</v>
      </c>
      <c r="AT82" s="119" t="s">
        <v>206</v>
      </c>
      <c r="AU82" s="119" t="s">
        <v>206</v>
      </c>
      <c r="AV82" s="119" t="s">
        <v>206</v>
      </c>
      <c r="AW82" s="119" t="s">
        <v>206</v>
      </c>
      <c r="AX82" s="119" t="s">
        <v>206</v>
      </c>
      <c r="AY82" s="119" t="s">
        <v>206</v>
      </c>
      <c r="AZ82" s="119" t="s">
        <v>206</v>
      </c>
      <c r="BA82" s="119" t="s">
        <v>206</v>
      </c>
      <c r="BB82" s="119" t="s">
        <v>206</v>
      </c>
      <c r="BC82" s="119" t="s">
        <v>206</v>
      </c>
      <c r="BD82" s="119" t="s">
        <v>206</v>
      </c>
      <c r="BE82" s="119" t="s">
        <v>206</v>
      </c>
      <c r="BF82" s="119" t="s">
        <v>206</v>
      </c>
      <c r="BG82" s="119" t="s">
        <v>206</v>
      </c>
      <c r="BH82" s="119" t="s">
        <v>206</v>
      </c>
      <c r="BI82" s="119" t="s">
        <v>206</v>
      </c>
      <c r="BJ82" s="119" t="s">
        <v>206</v>
      </c>
      <c r="BK82" s="119" t="s">
        <v>206</v>
      </c>
      <c r="BL82" s="119" t="s">
        <v>206</v>
      </c>
      <c r="BM82" s="119" t="s">
        <v>206</v>
      </c>
      <c r="BN82" s="119" t="s">
        <v>206</v>
      </c>
      <c r="BO82" s="119" t="s">
        <v>206</v>
      </c>
      <c r="BP82" s="119" t="s">
        <v>206</v>
      </c>
      <c r="BQ82" s="119" t="s">
        <v>206</v>
      </c>
      <c r="BR82" s="119" t="s">
        <v>206</v>
      </c>
      <c r="BS82" s="119" t="s">
        <v>206</v>
      </c>
      <c r="BT82" s="119" t="s">
        <v>206</v>
      </c>
      <c r="BU82" s="119" t="s">
        <v>206</v>
      </c>
      <c r="BV82" s="119" t="s">
        <v>206</v>
      </c>
      <c r="BW82" s="119" t="s">
        <v>206</v>
      </c>
      <c r="BX82" s="119" t="s">
        <v>206</v>
      </c>
      <c r="BY82" s="119" t="s">
        <v>206</v>
      </c>
      <c r="BZ82" s="119" t="s">
        <v>206</v>
      </c>
      <c r="CA82" s="119" t="s">
        <v>206</v>
      </c>
      <c r="CB82" s="119" t="s">
        <v>206</v>
      </c>
      <c r="CC82" s="119" t="s">
        <v>206</v>
      </c>
      <c r="CD82" s="119" t="s">
        <v>206</v>
      </c>
      <c r="CE82" s="119" t="s">
        <v>206</v>
      </c>
      <c r="CF82" s="119" t="s">
        <v>206</v>
      </c>
      <c r="CG82" s="119" t="s">
        <v>206</v>
      </c>
      <c r="CH82" s="119" t="s">
        <v>206</v>
      </c>
      <c r="CI82" s="119" t="s">
        <v>206</v>
      </c>
      <c r="CJ82" s="119" t="s">
        <v>206</v>
      </c>
      <c r="CK82" s="119" t="s">
        <v>206</v>
      </c>
      <c r="CL82" s="119" t="s">
        <v>206</v>
      </c>
      <c r="CM82" s="119" t="s">
        <v>206</v>
      </c>
      <c r="CN82" s="119" t="s">
        <v>206</v>
      </c>
      <c r="CO82" s="119" t="s">
        <v>206</v>
      </c>
      <c r="CP82" s="119" t="s">
        <v>206</v>
      </c>
      <c r="CQ82" s="119" t="s">
        <v>206</v>
      </c>
      <c r="CR82" s="119" t="s">
        <v>206</v>
      </c>
      <c r="CS82" s="119" t="s">
        <v>206</v>
      </c>
      <c r="CT82" s="119" t="s">
        <v>206</v>
      </c>
      <c r="CU82" s="119"/>
      <c r="CV82" s="119"/>
      <c r="CW82" s="119"/>
      <c r="CX82" s="119"/>
      <c r="CY82" s="119"/>
      <c r="CZ82" s="119"/>
      <c r="DA82" s="119"/>
      <c r="DB82" s="119"/>
      <c r="DC82" s="119"/>
      <c r="DD82" s="119"/>
      <c r="DE82" s="119"/>
      <c r="DF82" s="119"/>
      <c r="DG82" s="119"/>
      <c r="DH82" s="119"/>
      <c r="DI82" s="119"/>
      <c r="DJ82" s="119"/>
      <c r="DK82" s="119"/>
      <c r="DL82" s="119"/>
    </row>
    <row r="83" spans="1:116" s="55" customFormat="1" ht="12.75">
      <c r="A83" s="1"/>
      <c r="B83" s="2" t="s">
        <v>77</v>
      </c>
      <c r="C83" s="119" t="s">
        <v>206</v>
      </c>
      <c r="D83" s="119" t="s">
        <v>206</v>
      </c>
      <c r="E83" s="119" t="s">
        <v>206</v>
      </c>
      <c r="F83" s="119" t="s">
        <v>206</v>
      </c>
      <c r="G83" s="119" t="s">
        <v>206</v>
      </c>
      <c r="H83" s="119" t="s">
        <v>206</v>
      </c>
      <c r="I83" s="119" t="s">
        <v>206</v>
      </c>
      <c r="J83" s="119" t="s">
        <v>206</v>
      </c>
      <c r="K83" s="119" t="s">
        <v>206</v>
      </c>
      <c r="L83" s="119" t="s">
        <v>206</v>
      </c>
      <c r="M83" s="119" t="s">
        <v>206</v>
      </c>
      <c r="N83" s="119" t="s">
        <v>206</v>
      </c>
      <c r="O83" s="119" t="s">
        <v>206</v>
      </c>
      <c r="P83" s="119" t="s">
        <v>206</v>
      </c>
      <c r="Q83" s="119" t="s">
        <v>206</v>
      </c>
      <c r="R83" s="119" t="s">
        <v>206</v>
      </c>
      <c r="S83" s="119" t="s">
        <v>206</v>
      </c>
      <c r="T83" s="119" t="s">
        <v>206</v>
      </c>
      <c r="U83" s="119" t="s">
        <v>206</v>
      </c>
      <c r="V83" s="119" t="s">
        <v>206</v>
      </c>
      <c r="W83" s="119" t="s">
        <v>206</v>
      </c>
      <c r="X83" s="119" t="s">
        <v>206</v>
      </c>
      <c r="Y83" s="119" t="s">
        <v>206</v>
      </c>
      <c r="Z83" s="119" t="s">
        <v>206</v>
      </c>
      <c r="AA83" s="119" t="s">
        <v>206</v>
      </c>
      <c r="AB83" s="119" t="s">
        <v>206</v>
      </c>
      <c r="AC83" s="119" t="s">
        <v>206</v>
      </c>
      <c r="AD83" s="119" t="s">
        <v>206</v>
      </c>
      <c r="AE83" s="119" t="s">
        <v>206</v>
      </c>
      <c r="AF83" s="119" t="s">
        <v>206</v>
      </c>
      <c r="AG83" s="119" t="s">
        <v>206</v>
      </c>
      <c r="AH83" s="119" t="s">
        <v>206</v>
      </c>
      <c r="AI83" s="119" t="s">
        <v>206</v>
      </c>
      <c r="AJ83" s="119" t="s">
        <v>206</v>
      </c>
      <c r="AK83" s="119" t="s">
        <v>206</v>
      </c>
      <c r="AL83" s="119" t="s">
        <v>206</v>
      </c>
      <c r="AM83" s="119" t="s">
        <v>206</v>
      </c>
      <c r="AN83" s="119" t="s">
        <v>206</v>
      </c>
      <c r="AO83" s="119" t="s">
        <v>206</v>
      </c>
      <c r="AP83" s="119" t="s">
        <v>206</v>
      </c>
      <c r="AQ83" s="119" t="s">
        <v>206</v>
      </c>
      <c r="AR83" s="119" t="s">
        <v>206</v>
      </c>
      <c r="AS83" s="119" t="s">
        <v>206</v>
      </c>
      <c r="AT83" s="119" t="s">
        <v>206</v>
      </c>
      <c r="AU83" s="119" t="s">
        <v>206</v>
      </c>
      <c r="AV83" s="119" t="s">
        <v>206</v>
      </c>
      <c r="AW83" s="119" t="s">
        <v>206</v>
      </c>
      <c r="AX83" s="119" t="s">
        <v>206</v>
      </c>
      <c r="AY83" s="119" t="s">
        <v>206</v>
      </c>
      <c r="AZ83" s="119" t="s">
        <v>206</v>
      </c>
      <c r="BA83" s="119" t="s">
        <v>206</v>
      </c>
      <c r="BB83" s="119" t="s">
        <v>206</v>
      </c>
      <c r="BC83" s="119" t="s">
        <v>206</v>
      </c>
      <c r="BD83" s="119" t="s">
        <v>206</v>
      </c>
      <c r="BE83" s="119" t="s">
        <v>206</v>
      </c>
      <c r="BF83" s="119" t="s">
        <v>206</v>
      </c>
      <c r="BG83" s="119" t="s">
        <v>206</v>
      </c>
      <c r="BH83" s="119" t="s">
        <v>206</v>
      </c>
      <c r="BI83" s="119" t="s">
        <v>206</v>
      </c>
      <c r="BJ83" s="119" t="s">
        <v>206</v>
      </c>
      <c r="BK83" s="119" t="s">
        <v>206</v>
      </c>
      <c r="BL83" s="119" t="s">
        <v>206</v>
      </c>
      <c r="BM83" s="119" t="s">
        <v>206</v>
      </c>
      <c r="BN83" s="119" t="s">
        <v>206</v>
      </c>
      <c r="BO83" s="119" t="s">
        <v>206</v>
      </c>
      <c r="BP83" s="119" t="s">
        <v>206</v>
      </c>
      <c r="BQ83" s="119" t="s">
        <v>206</v>
      </c>
      <c r="BR83" s="119" t="s">
        <v>206</v>
      </c>
      <c r="BS83" s="119" t="s">
        <v>206</v>
      </c>
      <c r="BT83" s="119" t="s">
        <v>206</v>
      </c>
      <c r="BU83" s="119" t="s">
        <v>206</v>
      </c>
      <c r="BV83" s="119" t="s">
        <v>206</v>
      </c>
      <c r="BW83" s="119" t="s">
        <v>206</v>
      </c>
      <c r="BX83" s="119" t="s">
        <v>206</v>
      </c>
      <c r="BY83" s="119" t="s">
        <v>206</v>
      </c>
      <c r="BZ83" s="119" t="s">
        <v>206</v>
      </c>
      <c r="CA83" s="119" t="s">
        <v>206</v>
      </c>
      <c r="CB83" s="119" t="s">
        <v>206</v>
      </c>
      <c r="CC83" s="119" t="s">
        <v>206</v>
      </c>
      <c r="CD83" s="119" t="s">
        <v>206</v>
      </c>
      <c r="CE83" s="119" t="s">
        <v>206</v>
      </c>
      <c r="CF83" s="119" t="s">
        <v>206</v>
      </c>
      <c r="CG83" s="119" t="s">
        <v>206</v>
      </c>
      <c r="CH83" s="119" t="s">
        <v>206</v>
      </c>
      <c r="CI83" s="119" t="s">
        <v>206</v>
      </c>
      <c r="CJ83" s="119" t="s">
        <v>206</v>
      </c>
      <c r="CK83" s="119" t="s">
        <v>206</v>
      </c>
      <c r="CL83" s="119" t="s">
        <v>206</v>
      </c>
      <c r="CM83" s="119" t="s">
        <v>206</v>
      </c>
      <c r="CN83" s="119" t="s">
        <v>206</v>
      </c>
      <c r="CO83" s="119" t="s">
        <v>206</v>
      </c>
      <c r="CP83" s="119" t="s">
        <v>206</v>
      </c>
      <c r="CQ83" s="119" t="s">
        <v>206</v>
      </c>
      <c r="CR83" s="119" t="s">
        <v>206</v>
      </c>
      <c r="CS83" s="119" t="s">
        <v>206</v>
      </c>
      <c r="CT83" s="119" t="s">
        <v>206</v>
      </c>
      <c r="CU83" s="119"/>
      <c r="CV83" s="119"/>
      <c r="CW83" s="119"/>
      <c r="CX83" s="119"/>
      <c r="CY83" s="119"/>
      <c r="CZ83" s="119"/>
      <c r="DA83" s="119"/>
      <c r="DB83" s="119"/>
      <c r="DC83" s="119"/>
      <c r="DD83" s="119"/>
      <c r="DE83" s="119"/>
      <c r="DF83" s="119"/>
      <c r="DG83" s="119"/>
      <c r="DH83" s="119"/>
      <c r="DI83" s="119"/>
      <c r="DJ83" s="119"/>
      <c r="DK83" s="119"/>
      <c r="DL83" s="119"/>
    </row>
    <row r="84" spans="2:98" ht="12.75">
      <c r="B84" s="119" t="s">
        <v>5</v>
      </c>
      <c r="C84" s="119" t="s">
        <v>206</v>
      </c>
      <c r="D84" s="119" t="s">
        <v>206</v>
      </c>
      <c r="E84" s="119" t="s">
        <v>206</v>
      </c>
      <c r="F84" s="119" t="s">
        <v>206</v>
      </c>
      <c r="G84" s="119" t="s">
        <v>206</v>
      </c>
      <c r="H84" s="119" t="s">
        <v>206</v>
      </c>
      <c r="I84" s="119" t="s">
        <v>206</v>
      </c>
      <c r="J84" s="119" t="s">
        <v>206</v>
      </c>
      <c r="K84" s="119" t="s">
        <v>206</v>
      </c>
      <c r="L84" s="119" t="s">
        <v>206</v>
      </c>
      <c r="M84" s="119" t="s">
        <v>206</v>
      </c>
      <c r="N84" s="119" t="s">
        <v>206</v>
      </c>
      <c r="O84" s="119" t="s">
        <v>206</v>
      </c>
      <c r="P84" s="119" t="s">
        <v>206</v>
      </c>
      <c r="Q84" s="119" t="s">
        <v>206</v>
      </c>
      <c r="R84" s="119" t="s">
        <v>206</v>
      </c>
      <c r="S84" s="119" t="s">
        <v>206</v>
      </c>
      <c r="T84" s="119" t="s">
        <v>206</v>
      </c>
      <c r="U84" s="119" t="s">
        <v>206</v>
      </c>
      <c r="V84" s="119" t="s">
        <v>206</v>
      </c>
      <c r="W84" s="119" t="s">
        <v>206</v>
      </c>
      <c r="X84" s="119" t="s">
        <v>206</v>
      </c>
      <c r="Y84" s="119" t="s">
        <v>206</v>
      </c>
      <c r="Z84" s="119" t="s">
        <v>206</v>
      </c>
      <c r="AA84" s="119" t="s">
        <v>206</v>
      </c>
      <c r="AB84" s="119" t="s">
        <v>206</v>
      </c>
      <c r="AC84" s="119" t="s">
        <v>206</v>
      </c>
      <c r="AD84" s="119" t="s">
        <v>206</v>
      </c>
      <c r="AE84" s="119" t="s">
        <v>206</v>
      </c>
      <c r="AF84" s="119" t="s">
        <v>206</v>
      </c>
      <c r="AG84" s="119" t="s">
        <v>206</v>
      </c>
      <c r="AH84" s="119" t="s">
        <v>206</v>
      </c>
      <c r="AI84" s="119" t="s">
        <v>206</v>
      </c>
      <c r="AJ84" s="119" t="s">
        <v>206</v>
      </c>
      <c r="AK84" s="119" t="s">
        <v>206</v>
      </c>
      <c r="AL84" s="119" t="s">
        <v>206</v>
      </c>
      <c r="AM84" s="119" t="s">
        <v>206</v>
      </c>
      <c r="AN84" s="119" t="s">
        <v>206</v>
      </c>
      <c r="AO84" s="119" t="s">
        <v>206</v>
      </c>
      <c r="AP84" s="119" t="s">
        <v>206</v>
      </c>
      <c r="AQ84" s="119" t="s">
        <v>206</v>
      </c>
      <c r="AR84" s="119" t="s">
        <v>206</v>
      </c>
      <c r="AS84" s="119" t="s">
        <v>206</v>
      </c>
      <c r="AT84" s="119" t="s">
        <v>206</v>
      </c>
      <c r="AU84" s="119" t="s">
        <v>206</v>
      </c>
      <c r="AV84" s="119" t="s">
        <v>206</v>
      </c>
      <c r="AW84" s="119" t="s">
        <v>206</v>
      </c>
      <c r="AX84" s="119" t="s">
        <v>206</v>
      </c>
      <c r="AY84" s="119" t="s">
        <v>206</v>
      </c>
      <c r="AZ84" s="119" t="s">
        <v>206</v>
      </c>
      <c r="BA84" s="119" t="s">
        <v>206</v>
      </c>
      <c r="BB84" s="119" t="s">
        <v>206</v>
      </c>
      <c r="BC84" s="119" t="s">
        <v>206</v>
      </c>
      <c r="BD84" s="119" t="s">
        <v>206</v>
      </c>
      <c r="BE84" s="119" t="s">
        <v>206</v>
      </c>
      <c r="BF84" s="119" t="s">
        <v>206</v>
      </c>
      <c r="BG84" s="119" t="s">
        <v>206</v>
      </c>
      <c r="BH84" s="119" t="s">
        <v>206</v>
      </c>
      <c r="BI84" s="119" t="s">
        <v>206</v>
      </c>
      <c r="BJ84" s="119" t="s">
        <v>206</v>
      </c>
      <c r="BK84" s="119" t="s">
        <v>206</v>
      </c>
      <c r="BL84" s="119" t="s">
        <v>206</v>
      </c>
      <c r="BM84" s="119" t="s">
        <v>206</v>
      </c>
      <c r="BN84" s="119" t="s">
        <v>206</v>
      </c>
      <c r="BO84" s="119" t="s">
        <v>206</v>
      </c>
      <c r="BP84" s="119" t="s">
        <v>206</v>
      </c>
      <c r="BQ84" s="119" t="s">
        <v>206</v>
      </c>
      <c r="BR84" s="119" t="s">
        <v>206</v>
      </c>
      <c r="BS84" s="119" t="s">
        <v>206</v>
      </c>
      <c r="BT84" s="119" t="s">
        <v>206</v>
      </c>
      <c r="BU84" s="119" t="s">
        <v>206</v>
      </c>
      <c r="BV84" s="119" t="s">
        <v>206</v>
      </c>
      <c r="BW84" s="119" t="s">
        <v>206</v>
      </c>
      <c r="BX84" s="119" t="s">
        <v>206</v>
      </c>
      <c r="BY84" s="119" t="s">
        <v>206</v>
      </c>
      <c r="BZ84" s="119" t="s">
        <v>206</v>
      </c>
      <c r="CA84" s="119" t="s">
        <v>206</v>
      </c>
      <c r="CB84" s="119" t="s">
        <v>206</v>
      </c>
      <c r="CC84" s="119" t="s">
        <v>206</v>
      </c>
      <c r="CD84" s="119" t="s">
        <v>206</v>
      </c>
      <c r="CE84" s="119" t="s">
        <v>206</v>
      </c>
      <c r="CF84" s="119" t="s">
        <v>206</v>
      </c>
      <c r="CG84" s="119" t="s">
        <v>206</v>
      </c>
      <c r="CH84" s="119" t="s">
        <v>206</v>
      </c>
      <c r="CI84" s="119" t="s">
        <v>206</v>
      </c>
      <c r="CJ84" s="119" t="s">
        <v>206</v>
      </c>
      <c r="CK84" s="119" t="s">
        <v>206</v>
      </c>
      <c r="CL84" s="119" t="s">
        <v>206</v>
      </c>
      <c r="CM84" s="119" t="s">
        <v>206</v>
      </c>
      <c r="CN84" s="119" t="s">
        <v>206</v>
      </c>
      <c r="CO84" s="119" t="s">
        <v>206</v>
      </c>
      <c r="CP84" s="119" t="s">
        <v>206</v>
      </c>
      <c r="CQ84" s="119" t="s">
        <v>206</v>
      </c>
      <c r="CR84" s="119" t="s">
        <v>206</v>
      </c>
      <c r="CS84" s="119" t="s">
        <v>206</v>
      </c>
      <c r="CT84" s="119" t="s">
        <v>206</v>
      </c>
    </row>
  </sheetData>
  <sheetProtection/>
  <conditionalFormatting sqref="B61:B62 B77 B50">
    <cfRule type="cellIs" priority="4" dxfId="19" operator="equal" stopIfTrue="1">
      <formula>"x"</formula>
    </cfRule>
  </conditionalFormatting>
  <conditionalFormatting sqref="A3:IV11">
    <cfRule type="cellIs" priority="5" dxfId="2" operator="equal" stopIfTrue="1">
      <formula>TRUE</formula>
    </cfRule>
    <cfRule type="cellIs" priority="6" dxfId="1" operator="equal" stopIfTrue="1">
      <formula>FALSE</formula>
    </cfRule>
  </conditionalFormatting>
  <conditionalFormatting sqref="A81:B83 DM81:IV83">
    <cfRule type="cellIs" priority="1" dxfId="19" operator="equal" stopIfTrue="1">
      <formula>"x"</formula>
    </cfRule>
  </conditionalFormatting>
  <conditionalFormatting sqref="C81:CB81 C82:DL83">
    <cfRule type="cellIs" priority="2" dxfId="2" operator="equal" stopIfTrue="1">
      <formula>TRUE</formula>
    </cfRule>
    <cfRule type="cellIs" priority="3" dxfId="1" operator="equal" stopIfTrue="1">
      <formula>FALSE</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C88"/>
  <sheetViews>
    <sheetView zoomScalePageLayoutView="0" workbookViewId="0" topLeftCell="A1">
      <pane xSplit="2" ySplit="11" topLeftCell="CY12" activePane="bottomRight" state="frozen"/>
      <selection pane="topLeft" activeCell="B101" sqref="B101:CT101"/>
      <selection pane="topRight" activeCell="B101" sqref="B101:CT101"/>
      <selection pane="bottomLeft" activeCell="B101" sqref="B101:CT101"/>
      <selection pane="bottomRight" activeCell="B101" sqref="B101:CT101"/>
    </sheetView>
  </sheetViews>
  <sheetFormatPr defaultColWidth="9.140625" defaultRowHeight="12.75"/>
  <cols>
    <col min="1" max="1" width="9.140625" style="55" customWidth="1"/>
    <col min="2" max="2" width="19.57421875" style="55" customWidth="1"/>
    <col min="3" max="16384" width="9.140625" style="55" customWidth="1"/>
  </cols>
  <sheetData>
    <row r="1" spans="1:99" s="53" customFormat="1" ht="15.75">
      <c r="A1" s="138" t="s">
        <v>142</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CL1" s="139"/>
      <c r="CM1" s="139"/>
      <c r="CN1" s="139"/>
      <c r="CO1" s="139"/>
      <c r="CP1" s="139"/>
      <c r="CQ1" s="139"/>
      <c r="CR1" s="139"/>
      <c r="CS1" s="139"/>
      <c r="CT1" s="139"/>
      <c r="CU1" s="139"/>
    </row>
    <row r="2" spans="2:116" ht="12.75">
      <c r="B2" s="129">
        <v>1</v>
      </c>
      <c r="C2" s="129">
        <v>2</v>
      </c>
      <c r="D2" s="129">
        <v>3</v>
      </c>
      <c r="E2" s="129">
        <v>4</v>
      </c>
      <c r="F2" s="129">
        <v>5</v>
      </c>
      <c r="G2" s="129">
        <v>6</v>
      </c>
      <c r="H2" s="129">
        <v>7</v>
      </c>
      <c r="I2" s="129">
        <v>8</v>
      </c>
      <c r="J2" s="129">
        <v>9</v>
      </c>
      <c r="K2" s="129">
        <v>10</v>
      </c>
      <c r="L2" s="129">
        <v>11</v>
      </c>
      <c r="M2" s="129">
        <v>12</v>
      </c>
      <c r="N2" s="129">
        <v>13</v>
      </c>
      <c r="O2" s="129">
        <v>14</v>
      </c>
      <c r="P2" s="129">
        <v>15</v>
      </c>
      <c r="Q2" s="129">
        <v>16</v>
      </c>
      <c r="R2" s="129">
        <v>17</v>
      </c>
      <c r="S2" s="129">
        <v>18</v>
      </c>
      <c r="T2" s="129">
        <v>19</v>
      </c>
      <c r="U2" s="129">
        <v>20</v>
      </c>
      <c r="V2" s="129">
        <v>21</v>
      </c>
      <c r="W2" s="129">
        <v>22</v>
      </c>
      <c r="X2" s="129">
        <v>23</v>
      </c>
      <c r="Y2" s="129">
        <v>24</v>
      </c>
      <c r="Z2" s="129">
        <v>25</v>
      </c>
      <c r="AA2" s="129">
        <v>26</v>
      </c>
      <c r="AB2" s="129">
        <v>27</v>
      </c>
      <c r="AC2" s="129">
        <v>28</v>
      </c>
      <c r="AD2" s="129">
        <v>29</v>
      </c>
      <c r="AE2" s="129">
        <v>30</v>
      </c>
      <c r="AF2" s="129">
        <v>31</v>
      </c>
      <c r="AG2" s="129">
        <v>32</v>
      </c>
      <c r="AH2" s="129">
        <v>33</v>
      </c>
      <c r="AI2" s="129">
        <v>34</v>
      </c>
      <c r="AJ2" s="129">
        <v>35</v>
      </c>
      <c r="AK2" s="129">
        <v>36</v>
      </c>
      <c r="AL2" s="129">
        <v>37</v>
      </c>
      <c r="AM2" s="129">
        <v>38</v>
      </c>
      <c r="AN2" s="129">
        <v>39</v>
      </c>
      <c r="AO2" s="129">
        <v>40</v>
      </c>
      <c r="AP2" s="129">
        <v>41</v>
      </c>
      <c r="AQ2" s="129">
        <v>42</v>
      </c>
      <c r="AR2" s="129">
        <v>43</v>
      </c>
      <c r="AS2" s="129">
        <v>44</v>
      </c>
      <c r="AT2" s="129">
        <v>45</v>
      </c>
      <c r="AU2" s="129">
        <v>46</v>
      </c>
      <c r="AV2" s="129">
        <v>47</v>
      </c>
      <c r="AW2" s="129">
        <v>48</v>
      </c>
      <c r="AX2" s="129">
        <v>49</v>
      </c>
      <c r="AY2" s="129">
        <v>50</v>
      </c>
      <c r="AZ2" s="129">
        <v>51</v>
      </c>
      <c r="BA2" s="129">
        <v>52</v>
      </c>
      <c r="BB2" s="129">
        <v>53</v>
      </c>
      <c r="BC2" s="129">
        <v>54</v>
      </c>
      <c r="BD2" s="129">
        <v>55</v>
      </c>
      <c r="BE2" s="129">
        <v>56</v>
      </c>
      <c r="BF2" s="129">
        <v>57</v>
      </c>
      <c r="BG2" s="129">
        <v>58</v>
      </c>
      <c r="BH2" s="129">
        <v>59</v>
      </c>
      <c r="BI2" s="129">
        <v>60</v>
      </c>
      <c r="BJ2" s="129">
        <v>61</v>
      </c>
      <c r="BK2" s="129">
        <v>62</v>
      </c>
      <c r="BL2" s="129">
        <v>63</v>
      </c>
      <c r="BM2" s="129">
        <v>64</v>
      </c>
      <c r="BN2" s="129">
        <v>65</v>
      </c>
      <c r="BO2" s="129">
        <v>66</v>
      </c>
      <c r="BP2" s="129">
        <v>67</v>
      </c>
      <c r="BQ2" s="129">
        <v>68</v>
      </c>
      <c r="BR2" s="129">
        <v>69</v>
      </c>
      <c r="BS2" s="129">
        <v>70</v>
      </c>
      <c r="BT2" s="129">
        <v>71</v>
      </c>
      <c r="BU2" s="129">
        <v>72</v>
      </c>
      <c r="BV2" s="129">
        <v>73</v>
      </c>
      <c r="BW2" s="129">
        <v>74</v>
      </c>
      <c r="BX2" s="129">
        <v>75</v>
      </c>
      <c r="BY2" s="129">
        <v>76</v>
      </c>
      <c r="BZ2" s="129">
        <v>77</v>
      </c>
      <c r="CA2" s="129">
        <v>78</v>
      </c>
      <c r="CB2" s="129">
        <v>79</v>
      </c>
      <c r="CC2" s="129">
        <v>80</v>
      </c>
      <c r="CD2" s="129">
        <v>81</v>
      </c>
      <c r="CE2" s="129">
        <v>82</v>
      </c>
      <c r="CF2" s="129">
        <v>83</v>
      </c>
      <c r="CG2" s="129">
        <v>84</v>
      </c>
      <c r="CH2" s="129">
        <v>85</v>
      </c>
      <c r="CI2" s="129">
        <v>86</v>
      </c>
      <c r="CJ2" s="129">
        <v>87</v>
      </c>
      <c r="CK2" s="129">
        <v>88</v>
      </c>
      <c r="CL2" s="129">
        <v>89</v>
      </c>
      <c r="CM2" s="129">
        <v>90</v>
      </c>
      <c r="CN2" s="129">
        <v>91</v>
      </c>
      <c r="CO2" s="129">
        <v>92</v>
      </c>
      <c r="CP2" s="129">
        <v>93</v>
      </c>
      <c r="CQ2" s="129">
        <v>94</v>
      </c>
      <c r="CR2" s="129">
        <v>95</v>
      </c>
      <c r="CS2" s="129">
        <v>96</v>
      </c>
      <c r="CT2" s="129">
        <v>97</v>
      </c>
      <c r="CU2" s="129">
        <v>98</v>
      </c>
      <c r="CV2" s="129">
        <v>99</v>
      </c>
      <c r="CW2" s="129">
        <v>100</v>
      </c>
      <c r="CX2" s="129">
        <v>101</v>
      </c>
      <c r="CY2" s="129">
        <v>102</v>
      </c>
      <c r="CZ2" s="129">
        <v>103</v>
      </c>
      <c r="DA2" s="129">
        <v>104</v>
      </c>
      <c r="DB2" s="129">
        <v>105</v>
      </c>
      <c r="DC2" s="129">
        <v>106</v>
      </c>
      <c r="DD2" s="129">
        <v>107</v>
      </c>
      <c r="DE2" s="129">
        <v>108</v>
      </c>
      <c r="DF2" s="129">
        <v>109</v>
      </c>
      <c r="DG2" s="129">
        <v>110</v>
      </c>
      <c r="DH2" s="129">
        <v>111</v>
      </c>
      <c r="DI2" s="129">
        <v>112</v>
      </c>
      <c r="DJ2" s="129">
        <v>113</v>
      </c>
      <c r="DK2" s="129">
        <v>114</v>
      </c>
      <c r="DL2" s="129">
        <v>115</v>
      </c>
    </row>
    <row r="3" spans="2:96" ht="12.75">
      <c r="B3" s="119" t="s">
        <v>656</v>
      </c>
      <c r="C3" s="119" t="s">
        <v>781</v>
      </c>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t="s">
        <v>144</v>
      </c>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t="s">
        <v>781</v>
      </c>
      <c r="CD3" t="s">
        <v>781</v>
      </c>
      <c r="CG3" t="s">
        <v>781</v>
      </c>
      <c r="CJ3" t="s">
        <v>781</v>
      </c>
      <c r="CL3">
        <v>1</v>
      </c>
      <c r="CO3">
        <v>1</v>
      </c>
      <c r="CR3">
        <v>1</v>
      </c>
    </row>
    <row r="4" spans="2:96" ht="12.75">
      <c r="B4" s="119"/>
      <c r="C4" s="119">
        <v>1</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v>1</v>
      </c>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v>1</v>
      </c>
      <c r="CD4">
        <v>1</v>
      </c>
      <c r="CG4">
        <v>1</v>
      </c>
      <c r="CJ4">
        <v>1</v>
      </c>
      <c r="CL4" t="s">
        <v>858</v>
      </c>
      <c r="CO4" t="s">
        <v>858</v>
      </c>
      <c r="CR4" t="s">
        <v>858</v>
      </c>
    </row>
    <row r="5" spans="2:108" ht="12.75">
      <c r="B5" s="119"/>
      <c r="C5" s="119" t="s">
        <v>143</v>
      </c>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t="s">
        <v>143</v>
      </c>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t="s">
        <v>144</v>
      </c>
      <c r="CD5" t="s">
        <v>144</v>
      </c>
      <c r="CG5" t="s">
        <v>144</v>
      </c>
      <c r="CJ5" t="s">
        <v>144</v>
      </c>
      <c r="CL5">
        <v>1</v>
      </c>
      <c r="CO5">
        <v>1</v>
      </c>
      <c r="CR5">
        <v>1</v>
      </c>
      <c r="CU5" t="s">
        <v>859</v>
      </c>
      <c r="DD5" t="s">
        <v>860</v>
      </c>
    </row>
    <row r="6" spans="2:108" ht="12.75">
      <c r="B6" s="119"/>
      <c r="C6" s="119" t="s">
        <v>58</v>
      </c>
      <c r="D6" s="119"/>
      <c r="E6" s="119"/>
      <c r="F6" s="119"/>
      <c r="G6" s="119"/>
      <c r="H6" s="119"/>
      <c r="I6" s="119"/>
      <c r="J6" s="119"/>
      <c r="K6" s="119"/>
      <c r="L6" s="119"/>
      <c r="M6" s="119"/>
      <c r="N6" s="119"/>
      <c r="O6" s="119"/>
      <c r="P6" s="119" t="s">
        <v>145</v>
      </c>
      <c r="Q6" s="119"/>
      <c r="R6" s="119"/>
      <c r="S6" s="119"/>
      <c r="T6" s="119"/>
      <c r="U6" s="119"/>
      <c r="V6" s="119"/>
      <c r="W6" s="119"/>
      <c r="X6" s="119"/>
      <c r="Y6" s="119"/>
      <c r="Z6" s="119"/>
      <c r="AA6" s="119"/>
      <c r="AB6" s="119"/>
      <c r="AC6" s="119" t="s">
        <v>146</v>
      </c>
      <c r="AD6" s="119"/>
      <c r="AE6" s="119"/>
      <c r="AF6" s="119"/>
      <c r="AG6" s="119"/>
      <c r="AH6" s="119"/>
      <c r="AI6" s="119"/>
      <c r="AJ6" s="119"/>
      <c r="AK6" s="119"/>
      <c r="AL6" s="119"/>
      <c r="AM6" s="119"/>
      <c r="AN6" s="119"/>
      <c r="AO6" s="119"/>
      <c r="AP6" s="119" t="s">
        <v>58</v>
      </c>
      <c r="AQ6" s="119"/>
      <c r="AR6" s="119"/>
      <c r="AS6" s="119"/>
      <c r="AT6" s="119"/>
      <c r="AU6" s="119"/>
      <c r="AV6" s="119"/>
      <c r="AW6" s="119"/>
      <c r="AX6" s="119"/>
      <c r="AY6" s="119"/>
      <c r="AZ6" s="119"/>
      <c r="BA6" s="119"/>
      <c r="BB6" s="119"/>
      <c r="BC6" s="119" t="s">
        <v>145</v>
      </c>
      <c r="BD6" s="119"/>
      <c r="BE6" s="119"/>
      <c r="BF6" s="119"/>
      <c r="BG6" s="119"/>
      <c r="BH6" s="119"/>
      <c r="BI6" s="119"/>
      <c r="BJ6" s="119"/>
      <c r="BK6" s="119"/>
      <c r="BL6" s="119"/>
      <c r="BM6" s="119"/>
      <c r="BN6" s="119"/>
      <c r="BO6" s="119"/>
      <c r="BP6" s="119" t="s">
        <v>146</v>
      </c>
      <c r="BQ6" s="119"/>
      <c r="BR6" s="119"/>
      <c r="BS6" s="119"/>
      <c r="BT6" s="119"/>
      <c r="BU6" s="119"/>
      <c r="BV6" s="119"/>
      <c r="BW6" s="119"/>
      <c r="BX6" s="119"/>
      <c r="BY6" s="119"/>
      <c r="BZ6" s="119"/>
      <c r="CA6" s="119"/>
      <c r="CB6" s="119"/>
      <c r="CC6">
        <v>1</v>
      </c>
      <c r="CD6">
        <v>1</v>
      </c>
      <c r="CG6">
        <v>1</v>
      </c>
      <c r="CJ6">
        <v>1</v>
      </c>
      <c r="CL6" t="s">
        <v>144</v>
      </c>
      <c r="CO6" t="s">
        <v>144</v>
      </c>
      <c r="CR6" t="s">
        <v>144</v>
      </c>
      <c r="CU6">
        <v>1</v>
      </c>
      <c r="DD6">
        <v>1</v>
      </c>
    </row>
    <row r="7" spans="2:108" ht="12.75">
      <c r="B7" s="119"/>
      <c r="C7" s="119" t="s">
        <v>147</v>
      </c>
      <c r="D7" s="119"/>
      <c r="E7" s="119"/>
      <c r="F7" s="119"/>
      <c r="G7" s="119"/>
      <c r="H7" s="119"/>
      <c r="I7" s="119"/>
      <c r="J7" s="119"/>
      <c r="K7" s="119"/>
      <c r="L7" s="119"/>
      <c r="M7" s="119"/>
      <c r="N7" s="119" t="s">
        <v>148</v>
      </c>
      <c r="O7" s="119"/>
      <c r="P7" s="119" t="s">
        <v>147</v>
      </c>
      <c r="Q7" s="119"/>
      <c r="R7" s="119"/>
      <c r="S7" s="119"/>
      <c r="T7" s="119"/>
      <c r="U7" s="119"/>
      <c r="V7" s="119"/>
      <c r="W7" s="119"/>
      <c r="X7" s="119"/>
      <c r="Y7" s="119"/>
      <c r="Z7" s="119"/>
      <c r="AA7" s="119" t="s">
        <v>148</v>
      </c>
      <c r="AB7" s="119"/>
      <c r="AC7" s="119" t="s">
        <v>147</v>
      </c>
      <c r="AD7" s="119"/>
      <c r="AE7" s="119"/>
      <c r="AF7" s="119"/>
      <c r="AG7" s="119"/>
      <c r="AH7" s="119"/>
      <c r="AI7" s="119"/>
      <c r="AJ7" s="119"/>
      <c r="AK7" s="119"/>
      <c r="AL7" s="119"/>
      <c r="AM7" s="119"/>
      <c r="AN7" s="119" t="s">
        <v>148</v>
      </c>
      <c r="AO7" s="119"/>
      <c r="AP7" s="119" t="s">
        <v>149</v>
      </c>
      <c r="AQ7" s="119"/>
      <c r="AR7" s="119"/>
      <c r="AS7" s="119"/>
      <c r="AT7" s="119"/>
      <c r="AU7" s="119"/>
      <c r="AV7" s="119"/>
      <c r="AW7" s="119"/>
      <c r="AX7" s="119"/>
      <c r="AY7" s="119"/>
      <c r="AZ7" s="119"/>
      <c r="BA7" s="119" t="s">
        <v>150</v>
      </c>
      <c r="BB7" s="119"/>
      <c r="BC7" s="119" t="s">
        <v>149</v>
      </c>
      <c r="BD7" s="119"/>
      <c r="BE7" s="119"/>
      <c r="BF7" s="119"/>
      <c r="BG7" s="119"/>
      <c r="BH7" s="119"/>
      <c r="BI7" s="119"/>
      <c r="BJ7" s="119"/>
      <c r="BK7" s="119"/>
      <c r="BL7" s="119"/>
      <c r="BM7" s="119"/>
      <c r="BN7" s="119" t="s">
        <v>150</v>
      </c>
      <c r="BO7" s="119"/>
      <c r="BP7" s="119" t="s">
        <v>149</v>
      </c>
      <c r="BQ7" s="119"/>
      <c r="BR7" s="119"/>
      <c r="BS7" s="119"/>
      <c r="BT7" s="119"/>
      <c r="BU7" s="119"/>
      <c r="BV7" s="119"/>
      <c r="BW7" s="119"/>
      <c r="BX7" s="119"/>
      <c r="BY7" s="119"/>
      <c r="BZ7" s="119"/>
      <c r="CA7" s="119" t="s">
        <v>150</v>
      </c>
      <c r="CB7" s="119"/>
      <c r="CC7" t="s">
        <v>151</v>
      </c>
      <c r="CD7" t="s">
        <v>151</v>
      </c>
      <c r="CG7" t="s">
        <v>151</v>
      </c>
      <c r="CJ7" t="s">
        <v>151</v>
      </c>
      <c r="CL7">
        <v>1</v>
      </c>
      <c r="CO7">
        <v>1</v>
      </c>
      <c r="CR7">
        <v>1</v>
      </c>
      <c r="CU7" t="s">
        <v>143</v>
      </c>
      <c r="DD7" t="s">
        <v>143</v>
      </c>
    </row>
    <row r="8" spans="2:114" ht="12.75">
      <c r="B8" s="119"/>
      <c r="C8" s="119" t="s">
        <v>58</v>
      </c>
      <c r="D8" s="119" t="s">
        <v>71</v>
      </c>
      <c r="E8" s="119" t="s">
        <v>116</v>
      </c>
      <c r="F8" s="119" t="s">
        <v>72</v>
      </c>
      <c r="G8" s="119" t="s">
        <v>117</v>
      </c>
      <c r="H8" s="119" t="s">
        <v>152</v>
      </c>
      <c r="I8" s="119" t="s">
        <v>153</v>
      </c>
      <c r="J8" s="119" t="s">
        <v>154</v>
      </c>
      <c r="K8" s="119" t="s">
        <v>155</v>
      </c>
      <c r="L8" s="119"/>
      <c r="M8" s="119" t="s">
        <v>156</v>
      </c>
      <c r="N8" s="119">
        <v>0</v>
      </c>
      <c r="O8" s="119">
        <v>1</v>
      </c>
      <c r="P8" s="119" t="s">
        <v>58</v>
      </c>
      <c r="Q8" s="119" t="s">
        <v>71</v>
      </c>
      <c r="R8" s="119" t="s">
        <v>116</v>
      </c>
      <c r="S8" s="119" t="s">
        <v>72</v>
      </c>
      <c r="T8" s="119" t="s">
        <v>117</v>
      </c>
      <c r="U8" s="119" t="s">
        <v>152</v>
      </c>
      <c r="V8" s="119" t="s">
        <v>153</v>
      </c>
      <c r="W8" s="119" t="s">
        <v>154</v>
      </c>
      <c r="X8" s="119" t="s">
        <v>155</v>
      </c>
      <c r="Y8" s="119"/>
      <c r="Z8" s="119" t="s">
        <v>156</v>
      </c>
      <c r="AA8" s="119">
        <v>0</v>
      </c>
      <c r="AB8" s="119">
        <v>1</v>
      </c>
      <c r="AC8" s="119" t="s">
        <v>58</v>
      </c>
      <c r="AD8" s="119" t="s">
        <v>71</v>
      </c>
      <c r="AE8" s="119" t="s">
        <v>116</v>
      </c>
      <c r="AF8" s="119" t="s">
        <v>72</v>
      </c>
      <c r="AG8" s="119" t="s">
        <v>117</v>
      </c>
      <c r="AH8" s="119" t="s">
        <v>152</v>
      </c>
      <c r="AI8" s="119" t="s">
        <v>153</v>
      </c>
      <c r="AJ8" s="119" t="s">
        <v>154</v>
      </c>
      <c r="AK8" s="119" t="s">
        <v>155</v>
      </c>
      <c r="AL8" s="119"/>
      <c r="AM8" s="119" t="s">
        <v>156</v>
      </c>
      <c r="AN8" s="119">
        <v>0</v>
      </c>
      <c r="AO8" s="119">
        <v>1</v>
      </c>
      <c r="AP8" s="119" t="s">
        <v>58</v>
      </c>
      <c r="AQ8" s="119" t="s">
        <v>71</v>
      </c>
      <c r="AR8" s="119" t="s">
        <v>116</v>
      </c>
      <c r="AS8" s="119" t="s">
        <v>72</v>
      </c>
      <c r="AT8" s="119" t="s">
        <v>117</v>
      </c>
      <c r="AU8" s="119" t="s">
        <v>152</v>
      </c>
      <c r="AV8" s="119" t="s">
        <v>153</v>
      </c>
      <c r="AW8" s="119" t="s">
        <v>154</v>
      </c>
      <c r="AX8" s="119" t="s">
        <v>155</v>
      </c>
      <c r="AY8" s="119" t="s">
        <v>861</v>
      </c>
      <c r="AZ8" s="119" t="s">
        <v>156</v>
      </c>
      <c r="BA8" s="119">
        <v>0</v>
      </c>
      <c r="BB8" s="119">
        <v>1</v>
      </c>
      <c r="BC8" s="119" t="s">
        <v>58</v>
      </c>
      <c r="BD8" s="119" t="s">
        <v>71</v>
      </c>
      <c r="BE8" s="119" t="s">
        <v>116</v>
      </c>
      <c r="BF8" s="119" t="s">
        <v>72</v>
      </c>
      <c r="BG8" s="119" t="s">
        <v>117</v>
      </c>
      <c r="BH8" s="119" t="s">
        <v>152</v>
      </c>
      <c r="BI8" s="119" t="s">
        <v>153</v>
      </c>
      <c r="BJ8" s="119" t="s">
        <v>154</v>
      </c>
      <c r="BK8" s="119" t="s">
        <v>155</v>
      </c>
      <c r="BL8" s="119" t="s">
        <v>861</v>
      </c>
      <c r="BM8" s="119" t="s">
        <v>156</v>
      </c>
      <c r="BN8" s="119">
        <v>0</v>
      </c>
      <c r="BO8" s="119">
        <v>1</v>
      </c>
      <c r="BP8" s="119" t="s">
        <v>58</v>
      </c>
      <c r="BQ8" s="119" t="s">
        <v>71</v>
      </c>
      <c r="BR8" s="119" t="s">
        <v>116</v>
      </c>
      <c r="BS8" s="119" t="s">
        <v>72</v>
      </c>
      <c r="BT8" s="119" t="s">
        <v>117</v>
      </c>
      <c r="BU8" s="119" t="s">
        <v>152</v>
      </c>
      <c r="BV8" s="119" t="s">
        <v>153</v>
      </c>
      <c r="BW8" s="119" t="s">
        <v>154</v>
      </c>
      <c r="BX8" s="119" t="s">
        <v>155</v>
      </c>
      <c r="BY8" s="119" t="s">
        <v>861</v>
      </c>
      <c r="BZ8" s="119" t="s">
        <v>156</v>
      </c>
      <c r="CA8" s="119">
        <v>0</v>
      </c>
      <c r="CB8" s="119">
        <v>1</v>
      </c>
      <c r="CC8" t="s">
        <v>58</v>
      </c>
      <c r="CD8">
        <v>0</v>
      </c>
      <c r="CE8">
        <v>1</v>
      </c>
      <c r="CG8">
        <v>0</v>
      </c>
      <c r="CH8">
        <v>1</v>
      </c>
      <c r="CJ8" t="s">
        <v>151</v>
      </c>
      <c r="CL8" t="s">
        <v>862</v>
      </c>
      <c r="CO8" t="s">
        <v>862</v>
      </c>
      <c r="CR8" t="s">
        <v>862</v>
      </c>
      <c r="CU8" t="s">
        <v>58</v>
      </c>
      <c r="CX8" t="s">
        <v>145</v>
      </c>
      <c r="DA8" t="s">
        <v>146</v>
      </c>
      <c r="DD8" t="s">
        <v>58</v>
      </c>
      <c r="DG8" t="s">
        <v>145</v>
      </c>
      <c r="DJ8" t="s">
        <v>146</v>
      </c>
    </row>
    <row r="9" spans="2:114" ht="12.75">
      <c r="B9" s="119"/>
      <c r="C9" s="119" t="s">
        <v>157</v>
      </c>
      <c r="D9" s="119" t="s">
        <v>157</v>
      </c>
      <c r="E9" s="119" t="s">
        <v>157</v>
      </c>
      <c r="F9" s="119" t="s">
        <v>157</v>
      </c>
      <c r="G9" s="119" t="s">
        <v>157</v>
      </c>
      <c r="H9" s="119" t="s">
        <v>157</v>
      </c>
      <c r="I9" s="119" t="s">
        <v>157</v>
      </c>
      <c r="J9" s="119" t="s">
        <v>157</v>
      </c>
      <c r="K9" s="119" t="s">
        <v>157</v>
      </c>
      <c r="L9" s="119"/>
      <c r="M9" s="119" t="s">
        <v>157</v>
      </c>
      <c r="N9" s="119" t="s">
        <v>157</v>
      </c>
      <c r="O9" s="119" t="s">
        <v>157</v>
      </c>
      <c r="P9" s="119" t="s">
        <v>157</v>
      </c>
      <c r="Q9" s="119" t="s">
        <v>157</v>
      </c>
      <c r="R9" s="119" t="s">
        <v>157</v>
      </c>
      <c r="S9" s="119" t="s">
        <v>157</v>
      </c>
      <c r="T9" s="119" t="s">
        <v>157</v>
      </c>
      <c r="U9" s="119" t="s">
        <v>157</v>
      </c>
      <c r="V9" s="119" t="s">
        <v>157</v>
      </c>
      <c r="W9" s="119" t="s">
        <v>157</v>
      </c>
      <c r="X9" s="119" t="s">
        <v>157</v>
      </c>
      <c r="Y9" s="119"/>
      <c r="Z9" s="119" t="s">
        <v>157</v>
      </c>
      <c r="AA9" s="119" t="s">
        <v>157</v>
      </c>
      <c r="AB9" s="119" t="s">
        <v>157</v>
      </c>
      <c r="AC9" s="119" t="s">
        <v>157</v>
      </c>
      <c r="AD9" s="119" t="s">
        <v>157</v>
      </c>
      <c r="AE9" s="119" t="s">
        <v>157</v>
      </c>
      <c r="AF9" s="119" t="s">
        <v>157</v>
      </c>
      <c r="AG9" s="119" t="s">
        <v>157</v>
      </c>
      <c r="AH9" s="119" t="s">
        <v>157</v>
      </c>
      <c r="AI9" s="119" t="s">
        <v>157</v>
      </c>
      <c r="AJ9" s="119" t="s">
        <v>157</v>
      </c>
      <c r="AK9" s="119" t="s">
        <v>157</v>
      </c>
      <c r="AL9" s="119"/>
      <c r="AM9" s="119" t="s">
        <v>157</v>
      </c>
      <c r="AN9" s="119" t="s">
        <v>157</v>
      </c>
      <c r="AO9" s="119" t="s">
        <v>157</v>
      </c>
      <c r="AP9" s="119" t="s">
        <v>157</v>
      </c>
      <c r="AQ9" s="119" t="s">
        <v>157</v>
      </c>
      <c r="AR9" s="119" t="s">
        <v>157</v>
      </c>
      <c r="AS9" s="119" t="s">
        <v>157</v>
      </c>
      <c r="AT9" s="119" t="s">
        <v>157</v>
      </c>
      <c r="AU9" s="119" t="s">
        <v>157</v>
      </c>
      <c r="AV9" s="119" t="s">
        <v>157</v>
      </c>
      <c r="AW9" s="119" t="s">
        <v>157</v>
      </c>
      <c r="AX9" s="119" t="s">
        <v>157</v>
      </c>
      <c r="AY9" s="119" t="s">
        <v>157</v>
      </c>
      <c r="AZ9" s="119" t="s">
        <v>157</v>
      </c>
      <c r="BA9" s="119" t="s">
        <v>157</v>
      </c>
      <c r="BB9" s="119" t="s">
        <v>157</v>
      </c>
      <c r="BC9" s="119" t="s">
        <v>157</v>
      </c>
      <c r="BD9" s="119" t="s">
        <v>157</v>
      </c>
      <c r="BE9" s="119" t="s">
        <v>157</v>
      </c>
      <c r="BF9" s="119" t="s">
        <v>157</v>
      </c>
      <c r="BG9" s="119" t="s">
        <v>157</v>
      </c>
      <c r="BH9" s="119" t="s">
        <v>157</v>
      </c>
      <c r="BI9" s="119" t="s">
        <v>157</v>
      </c>
      <c r="BJ9" s="119" t="s">
        <v>157</v>
      </c>
      <c r="BK9" s="119" t="s">
        <v>157</v>
      </c>
      <c r="BL9" s="119" t="s">
        <v>157</v>
      </c>
      <c r="BM9" s="119" t="s">
        <v>157</v>
      </c>
      <c r="BN9" s="119" t="s">
        <v>157</v>
      </c>
      <c r="BO9" s="119" t="s">
        <v>157</v>
      </c>
      <c r="BP9" s="119" t="s">
        <v>157</v>
      </c>
      <c r="BQ9" s="119" t="s">
        <v>157</v>
      </c>
      <c r="BR9" s="119" t="s">
        <v>157</v>
      </c>
      <c r="BS9" s="119" t="s">
        <v>157</v>
      </c>
      <c r="BT9" s="119" t="s">
        <v>157</v>
      </c>
      <c r="BU9" s="119" t="s">
        <v>157</v>
      </c>
      <c r="BV9" s="119" t="s">
        <v>157</v>
      </c>
      <c r="BW9" s="119" t="s">
        <v>157</v>
      </c>
      <c r="BX9" s="119" t="s">
        <v>157</v>
      </c>
      <c r="BY9" s="119" t="s">
        <v>157</v>
      </c>
      <c r="BZ9" s="119" t="s">
        <v>157</v>
      </c>
      <c r="CA9" s="119" t="s">
        <v>157</v>
      </c>
      <c r="CB9" s="119" t="s">
        <v>157</v>
      </c>
      <c r="CC9" t="s">
        <v>143</v>
      </c>
      <c r="CD9" t="s">
        <v>143</v>
      </c>
      <c r="CE9" t="s">
        <v>143</v>
      </c>
      <c r="CG9" t="s">
        <v>143</v>
      </c>
      <c r="CH9" t="s">
        <v>143</v>
      </c>
      <c r="CJ9">
        <v>0</v>
      </c>
      <c r="CK9">
        <v>1</v>
      </c>
      <c r="CL9" t="s">
        <v>58</v>
      </c>
      <c r="CM9">
        <v>0</v>
      </c>
      <c r="CN9">
        <v>1</v>
      </c>
      <c r="CO9" t="s">
        <v>58</v>
      </c>
      <c r="CP9">
        <v>0</v>
      </c>
      <c r="CQ9">
        <v>1</v>
      </c>
      <c r="CR9" t="s">
        <v>58</v>
      </c>
      <c r="CS9">
        <v>0</v>
      </c>
      <c r="CT9">
        <v>1</v>
      </c>
      <c r="CU9" t="s">
        <v>863</v>
      </c>
      <c r="CX9" t="s">
        <v>863</v>
      </c>
      <c r="DA9" t="s">
        <v>863</v>
      </c>
      <c r="DD9" t="s">
        <v>864</v>
      </c>
      <c r="DG9" t="s">
        <v>864</v>
      </c>
      <c r="DJ9" t="s">
        <v>864</v>
      </c>
    </row>
    <row r="10" spans="2:116" ht="12.75">
      <c r="B10" s="119"/>
      <c r="C10" s="119" t="s">
        <v>58</v>
      </c>
      <c r="D10" s="119" t="s">
        <v>145</v>
      </c>
      <c r="E10" s="119" t="s">
        <v>146</v>
      </c>
      <c r="F10" s="119" t="s">
        <v>58</v>
      </c>
      <c r="G10" s="119" t="s">
        <v>145</v>
      </c>
      <c r="H10" s="119" t="s">
        <v>146</v>
      </c>
      <c r="I10" s="119" t="s">
        <v>58</v>
      </c>
      <c r="J10" s="119" t="s">
        <v>145</v>
      </c>
      <c r="K10" s="119" t="s">
        <v>146</v>
      </c>
      <c r="L10" s="119"/>
      <c r="M10" s="119" t="s">
        <v>58</v>
      </c>
      <c r="N10" s="119" t="s">
        <v>145</v>
      </c>
      <c r="O10" s="119" t="s">
        <v>146</v>
      </c>
      <c r="P10" s="119" t="s">
        <v>58</v>
      </c>
      <c r="Q10" s="119" t="s">
        <v>145</v>
      </c>
      <c r="R10" s="119" t="s">
        <v>146</v>
      </c>
      <c r="S10" s="119" t="s">
        <v>58</v>
      </c>
      <c r="T10" s="119" t="s">
        <v>145</v>
      </c>
      <c r="U10" s="119" t="s">
        <v>146</v>
      </c>
      <c r="V10" s="119" t="s">
        <v>58</v>
      </c>
      <c r="W10" s="119" t="s">
        <v>145</v>
      </c>
      <c r="X10" s="119" t="s">
        <v>146</v>
      </c>
      <c r="Y10" s="119"/>
      <c r="Z10" s="119" t="s">
        <v>58</v>
      </c>
      <c r="AA10" s="119" t="s">
        <v>145</v>
      </c>
      <c r="AB10" s="119" t="s">
        <v>146</v>
      </c>
      <c r="AC10" s="119" t="s">
        <v>58</v>
      </c>
      <c r="AD10" s="119" t="s">
        <v>145</v>
      </c>
      <c r="AE10" s="119" t="s">
        <v>146</v>
      </c>
      <c r="AF10" s="119" t="s">
        <v>58</v>
      </c>
      <c r="AG10" s="119" t="s">
        <v>145</v>
      </c>
      <c r="AH10" s="119" t="s">
        <v>146</v>
      </c>
      <c r="AI10" s="119" t="s">
        <v>58</v>
      </c>
      <c r="AJ10" s="119" t="s">
        <v>145</v>
      </c>
      <c r="AK10" s="119" t="s">
        <v>146</v>
      </c>
      <c r="AL10" s="119"/>
      <c r="AM10" s="119" t="s">
        <v>58</v>
      </c>
      <c r="AN10" s="119" t="s">
        <v>145</v>
      </c>
      <c r="AO10" s="119" t="s">
        <v>146</v>
      </c>
      <c r="AP10" s="119" t="s">
        <v>58</v>
      </c>
      <c r="AQ10" s="119" t="s">
        <v>145</v>
      </c>
      <c r="AR10" s="119" t="s">
        <v>146</v>
      </c>
      <c r="AS10" s="119" t="s">
        <v>58</v>
      </c>
      <c r="AT10" s="119" t="s">
        <v>145</v>
      </c>
      <c r="AU10" s="119" t="s">
        <v>146</v>
      </c>
      <c r="AV10" s="119" t="s">
        <v>58</v>
      </c>
      <c r="AW10" s="119" t="s">
        <v>145</v>
      </c>
      <c r="AX10" s="119" t="s">
        <v>146</v>
      </c>
      <c r="AY10" s="119"/>
      <c r="AZ10" s="119" t="s">
        <v>58</v>
      </c>
      <c r="BA10" s="119" t="s">
        <v>145</v>
      </c>
      <c r="BB10" s="119" t="s">
        <v>146</v>
      </c>
      <c r="BC10" s="119" t="s">
        <v>58</v>
      </c>
      <c r="BD10" s="119" t="s">
        <v>145</v>
      </c>
      <c r="BE10" s="119" t="s">
        <v>146</v>
      </c>
      <c r="BF10" s="119" t="s">
        <v>58</v>
      </c>
      <c r="BG10" s="119" t="s">
        <v>145</v>
      </c>
      <c r="BH10" s="119" t="s">
        <v>146</v>
      </c>
      <c r="BI10" s="119" t="s">
        <v>58</v>
      </c>
      <c r="BJ10" s="119" t="s">
        <v>145</v>
      </c>
      <c r="BK10" s="119" t="s">
        <v>146</v>
      </c>
      <c r="BL10" s="119"/>
      <c r="BM10" s="119" t="s">
        <v>58</v>
      </c>
      <c r="BN10" s="119" t="s">
        <v>145</v>
      </c>
      <c r="BO10" s="119" t="s">
        <v>146</v>
      </c>
      <c r="BP10" s="119" t="s">
        <v>58</v>
      </c>
      <c r="BQ10" s="119" t="s">
        <v>145</v>
      </c>
      <c r="BR10" s="119" t="s">
        <v>146</v>
      </c>
      <c r="BS10" s="119" t="s">
        <v>58</v>
      </c>
      <c r="BT10" s="119" t="s">
        <v>145</v>
      </c>
      <c r="BU10" s="119" t="s">
        <v>146</v>
      </c>
      <c r="BV10" s="119" t="s">
        <v>58</v>
      </c>
      <c r="BW10" s="119" t="s">
        <v>145</v>
      </c>
      <c r="BX10" s="119" t="s">
        <v>146</v>
      </c>
      <c r="BY10" s="119"/>
      <c r="BZ10" s="119" t="s">
        <v>58</v>
      </c>
      <c r="CA10" s="119" t="s">
        <v>145</v>
      </c>
      <c r="CB10" s="119" t="s">
        <v>146</v>
      </c>
      <c r="CC10" t="s">
        <v>58</v>
      </c>
      <c r="CD10" t="s">
        <v>58</v>
      </c>
      <c r="CE10" t="s">
        <v>58</v>
      </c>
      <c r="CF10" t="s">
        <v>145</v>
      </c>
      <c r="CG10" t="s">
        <v>145</v>
      </c>
      <c r="CH10" t="s">
        <v>145</v>
      </c>
      <c r="CI10" t="s">
        <v>146</v>
      </c>
      <c r="CJ10" t="s">
        <v>146</v>
      </c>
      <c r="CK10" t="s">
        <v>146</v>
      </c>
      <c r="CL10" t="s">
        <v>58</v>
      </c>
      <c r="CM10" t="s">
        <v>58</v>
      </c>
      <c r="CN10" t="s">
        <v>58</v>
      </c>
      <c r="CO10" t="s">
        <v>145</v>
      </c>
      <c r="CP10" t="s">
        <v>145</v>
      </c>
      <c r="CQ10" t="s">
        <v>145</v>
      </c>
      <c r="CR10" t="s">
        <v>146</v>
      </c>
      <c r="CS10" t="s">
        <v>146</v>
      </c>
      <c r="CT10" t="s">
        <v>146</v>
      </c>
      <c r="CU10" t="s">
        <v>58</v>
      </c>
      <c r="CV10">
        <v>0</v>
      </c>
      <c r="CW10">
        <v>1</v>
      </c>
      <c r="CX10" t="s">
        <v>58</v>
      </c>
      <c r="CY10">
        <v>0</v>
      </c>
      <c r="CZ10">
        <v>1</v>
      </c>
      <c r="DA10" t="s">
        <v>58</v>
      </c>
      <c r="DB10">
        <v>0</v>
      </c>
      <c r="DC10">
        <v>1</v>
      </c>
      <c r="DD10" t="s">
        <v>58</v>
      </c>
      <c r="DE10">
        <v>0</v>
      </c>
      <c r="DF10">
        <v>1</v>
      </c>
      <c r="DG10" t="s">
        <v>58</v>
      </c>
      <c r="DH10">
        <v>0</v>
      </c>
      <c r="DI10">
        <v>1</v>
      </c>
      <c r="DJ10" t="s">
        <v>58</v>
      </c>
      <c r="DK10">
        <v>0</v>
      </c>
      <c r="DL10">
        <v>1</v>
      </c>
    </row>
    <row r="11" spans="2:116" ht="12.75">
      <c r="B11" s="119"/>
      <c r="C11" s="119" t="s">
        <v>157</v>
      </c>
      <c r="D11" s="119" t="s">
        <v>157</v>
      </c>
      <c r="E11" s="119" t="s">
        <v>157</v>
      </c>
      <c r="F11" s="119" t="s">
        <v>157</v>
      </c>
      <c r="G11" s="119" t="s">
        <v>157</v>
      </c>
      <c r="H11" s="119" t="s">
        <v>157</v>
      </c>
      <c r="I11" s="119" t="s">
        <v>157</v>
      </c>
      <c r="J11" s="119" t="s">
        <v>157</v>
      </c>
      <c r="K11" s="119" t="s">
        <v>157</v>
      </c>
      <c r="L11" s="119"/>
      <c r="M11" s="119" t="s">
        <v>157</v>
      </c>
      <c r="N11" s="119" t="s">
        <v>157</v>
      </c>
      <c r="O11" s="119" t="s">
        <v>157</v>
      </c>
      <c r="P11" s="119" t="s">
        <v>157</v>
      </c>
      <c r="Q11" s="119" t="s">
        <v>157</v>
      </c>
      <c r="R11" s="119" t="s">
        <v>157</v>
      </c>
      <c r="S11" s="119" t="s">
        <v>157</v>
      </c>
      <c r="T11" s="119" t="s">
        <v>157</v>
      </c>
      <c r="U11" s="119" t="s">
        <v>157</v>
      </c>
      <c r="V11" s="119" t="s">
        <v>157</v>
      </c>
      <c r="W11" s="119" t="s">
        <v>157</v>
      </c>
      <c r="X11" s="119" t="s">
        <v>157</v>
      </c>
      <c r="Y11" s="119"/>
      <c r="Z11" s="119" t="s">
        <v>157</v>
      </c>
      <c r="AA11" s="119" t="s">
        <v>157</v>
      </c>
      <c r="AB11" s="119" t="s">
        <v>157</v>
      </c>
      <c r="AC11" s="119" t="s">
        <v>157</v>
      </c>
      <c r="AD11" s="119" t="s">
        <v>157</v>
      </c>
      <c r="AE11" s="119" t="s">
        <v>157</v>
      </c>
      <c r="AF11" s="119" t="s">
        <v>157</v>
      </c>
      <c r="AG11" s="119" t="s">
        <v>157</v>
      </c>
      <c r="AH11" s="119" t="s">
        <v>157</v>
      </c>
      <c r="AI11" s="119" t="s">
        <v>157</v>
      </c>
      <c r="AJ11" s="119" t="s">
        <v>157</v>
      </c>
      <c r="AK11" s="119" t="s">
        <v>157</v>
      </c>
      <c r="AL11" s="119"/>
      <c r="AM11" s="119" t="s">
        <v>157</v>
      </c>
      <c r="AN11" s="119" t="s">
        <v>157</v>
      </c>
      <c r="AO11" s="119" t="s">
        <v>157</v>
      </c>
      <c r="AP11" s="119" t="s">
        <v>157</v>
      </c>
      <c r="AQ11" s="119" t="s">
        <v>157</v>
      </c>
      <c r="AR11" s="119" t="s">
        <v>157</v>
      </c>
      <c r="AS11" s="119" t="s">
        <v>157</v>
      </c>
      <c r="AT11" s="119" t="s">
        <v>157</v>
      </c>
      <c r="AU11" s="119" t="s">
        <v>157</v>
      </c>
      <c r="AV11" s="119" t="s">
        <v>157</v>
      </c>
      <c r="AW11" s="119" t="s">
        <v>157</v>
      </c>
      <c r="AX11" s="119" t="s">
        <v>157</v>
      </c>
      <c r="AY11" s="119" t="s">
        <v>157</v>
      </c>
      <c r="AZ11" s="119" t="s">
        <v>157</v>
      </c>
      <c r="BA11" s="119" t="s">
        <v>157</v>
      </c>
      <c r="BB11" s="119" t="s">
        <v>157</v>
      </c>
      <c r="BC11" s="119" t="s">
        <v>157</v>
      </c>
      <c r="BD11" s="119" t="s">
        <v>157</v>
      </c>
      <c r="BE11" s="119" t="s">
        <v>157</v>
      </c>
      <c r="BF11" s="119" t="s">
        <v>157</v>
      </c>
      <c r="BG11" s="119" t="s">
        <v>157</v>
      </c>
      <c r="BH11" s="119" t="s">
        <v>157</v>
      </c>
      <c r="BI11" s="119" t="s">
        <v>157</v>
      </c>
      <c r="BJ11" s="119" t="s">
        <v>157</v>
      </c>
      <c r="BK11" s="119" t="s">
        <v>157</v>
      </c>
      <c r="BL11" s="119" t="s">
        <v>157</v>
      </c>
      <c r="BM11" s="119" t="s">
        <v>157</v>
      </c>
      <c r="BN11" s="119" t="s">
        <v>157</v>
      </c>
      <c r="BO11" s="119" t="s">
        <v>157</v>
      </c>
      <c r="BP11" s="119" t="s">
        <v>157</v>
      </c>
      <c r="BQ11" s="119" t="s">
        <v>157</v>
      </c>
      <c r="BR11" s="119" t="s">
        <v>157</v>
      </c>
      <c r="BS11" s="119" t="s">
        <v>157</v>
      </c>
      <c r="BT11" s="119" t="s">
        <v>157</v>
      </c>
      <c r="BU11" s="119" t="s">
        <v>157</v>
      </c>
      <c r="BV11" s="119" t="s">
        <v>157</v>
      </c>
      <c r="BW11" s="119" t="s">
        <v>157</v>
      </c>
      <c r="BX11" s="119" t="s">
        <v>157</v>
      </c>
      <c r="BY11" s="119" t="s">
        <v>157</v>
      </c>
      <c r="BZ11" s="119" t="s">
        <v>157</v>
      </c>
      <c r="CA11" s="119" t="s">
        <v>157</v>
      </c>
      <c r="CB11" s="119" t="s">
        <v>157</v>
      </c>
      <c r="CC11" t="s">
        <v>157</v>
      </c>
      <c r="CD11" t="s">
        <v>157</v>
      </c>
      <c r="CE11" t="s">
        <v>157</v>
      </c>
      <c r="CF11" t="s">
        <v>157</v>
      </c>
      <c r="CG11" t="s">
        <v>157</v>
      </c>
      <c r="CH11" t="s">
        <v>157</v>
      </c>
      <c r="CI11" t="s">
        <v>157</v>
      </c>
      <c r="CJ11" t="s">
        <v>157</v>
      </c>
      <c r="CK11" t="s">
        <v>157</v>
      </c>
      <c r="CL11" t="s">
        <v>157</v>
      </c>
      <c r="CM11" t="s">
        <v>157</v>
      </c>
      <c r="CN11" t="s">
        <v>157</v>
      </c>
      <c r="CO11" t="s">
        <v>157</v>
      </c>
      <c r="CP11" t="s">
        <v>157</v>
      </c>
      <c r="CQ11" t="s">
        <v>157</v>
      </c>
      <c r="CR11" t="s">
        <v>157</v>
      </c>
      <c r="CS11" t="s">
        <v>157</v>
      </c>
      <c r="CT11" t="s">
        <v>157</v>
      </c>
      <c r="CU11" t="s">
        <v>157</v>
      </c>
      <c r="CV11" t="s">
        <v>157</v>
      </c>
      <c r="CW11" t="s">
        <v>157</v>
      </c>
      <c r="CX11" t="s">
        <v>157</v>
      </c>
      <c r="CY11" t="s">
        <v>157</v>
      </c>
      <c r="CZ11" t="s">
        <v>157</v>
      </c>
      <c r="DA11" t="s">
        <v>157</v>
      </c>
      <c r="DB11" t="s">
        <v>157</v>
      </c>
      <c r="DC11" t="s">
        <v>157</v>
      </c>
      <c r="DD11" t="s">
        <v>157</v>
      </c>
      <c r="DE11" t="s">
        <v>157</v>
      </c>
      <c r="DF11" t="s">
        <v>157</v>
      </c>
      <c r="DG11" t="s">
        <v>157</v>
      </c>
      <c r="DH11" t="s">
        <v>157</v>
      </c>
      <c r="DI11" t="s">
        <v>157</v>
      </c>
      <c r="DJ11" t="s">
        <v>157</v>
      </c>
      <c r="DK11" t="s">
        <v>157</v>
      </c>
      <c r="DL11" t="s">
        <v>157</v>
      </c>
    </row>
    <row r="12" spans="1:116" ht="12.75">
      <c r="A12" s="119" t="s">
        <v>853</v>
      </c>
      <c r="B12" s="119" t="s">
        <v>5</v>
      </c>
      <c r="C12">
        <v>547007</v>
      </c>
      <c r="D12">
        <v>1</v>
      </c>
      <c r="E12">
        <v>0</v>
      </c>
      <c r="F12">
        <v>4</v>
      </c>
      <c r="G12">
        <v>1</v>
      </c>
      <c r="H12">
        <v>1</v>
      </c>
      <c r="I12">
        <v>12</v>
      </c>
      <c r="J12">
        <v>52</v>
      </c>
      <c r="K12">
        <v>29</v>
      </c>
      <c r="M12">
        <v>0</v>
      </c>
      <c r="N12">
        <v>19</v>
      </c>
      <c r="O12">
        <v>81</v>
      </c>
      <c r="P12">
        <v>279531</v>
      </c>
      <c r="Q12">
        <v>1</v>
      </c>
      <c r="R12">
        <v>0</v>
      </c>
      <c r="S12">
        <v>5</v>
      </c>
      <c r="T12">
        <v>1</v>
      </c>
      <c r="U12">
        <v>1</v>
      </c>
      <c r="V12">
        <v>15</v>
      </c>
      <c r="W12">
        <v>54</v>
      </c>
      <c r="X12">
        <v>23</v>
      </c>
      <c r="Z12">
        <v>0</v>
      </c>
      <c r="AA12">
        <v>23</v>
      </c>
      <c r="AB12">
        <v>77</v>
      </c>
      <c r="AC12">
        <v>267476</v>
      </c>
      <c r="AD12">
        <v>0</v>
      </c>
      <c r="AE12">
        <v>0</v>
      </c>
      <c r="AF12">
        <v>3</v>
      </c>
      <c r="AG12">
        <v>1</v>
      </c>
      <c r="AH12">
        <v>0</v>
      </c>
      <c r="AI12">
        <v>10</v>
      </c>
      <c r="AJ12">
        <v>51</v>
      </c>
      <c r="AK12">
        <v>35</v>
      </c>
      <c r="AM12">
        <v>0</v>
      </c>
      <c r="AN12">
        <v>14</v>
      </c>
      <c r="AO12">
        <v>86</v>
      </c>
      <c r="AP12">
        <v>546872</v>
      </c>
      <c r="AQ12">
        <v>0</v>
      </c>
      <c r="AR12">
        <v>0</v>
      </c>
      <c r="AS12">
        <v>3</v>
      </c>
      <c r="AT12">
        <v>1</v>
      </c>
      <c r="AU12">
        <v>1</v>
      </c>
      <c r="AV12">
        <v>14</v>
      </c>
      <c r="AW12">
        <v>45</v>
      </c>
      <c r="AX12">
        <v>35</v>
      </c>
      <c r="AY12" t="s">
        <v>206</v>
      </c>
      <c r="AZ12">
        <v>0</v>
      </c>
      <c r="BA12">
        <v>20</v>
      </c>
      <c r="BB12">
        <v>80</v>
      </c>
      <c r="BC12">
        <v>279459</v>
      </c>
      <c r="BD12">
        <v>1</v>
      </c>
      <c r="BE12">
        <v>0</v>
      </c>
      <c r="BF12">
        <v>4</v>
      </c>
      <c r="BG12">
        <v>1</v>
      </c>
      <c r="BH12">
        <v>1</v>
      </c>
      <c r="BI12">
        <v>13</v>
      </c>
      <c r="BJ12">
        <v>44</v>
      </c>
      <c r="BK12">
        <v>37</v>
      </c>
      <c r="BL12" t="s">
        <v>206</v>
      </c>
      <c r="BM12">
        <v>0</v>
      </c>
      <c r="BN12">
        <v>20</v>
      </c>
      <c r="BO12">
        <v>80</v>
      </c>
      <c r="BP12">
        <v>267413</v>
      </c>
      <c r="BQ12">
        <v>0</v>
      </c>
      <c r="BR12">
        <v>0</v>
      </c>
      <c r="BS12">
        <v>3</v>
      </c>
      <c r="BT12">
        <v>1</v>
      </c>
      <c r="BU12">
        <v>1</v>
      </c>
      <c r="BV12">
        <v>15</v>
      </c>
      <c r="BW12">
        <v>47</v>
      </c>
      <c r="BX12">
        <v>33</v>
      </c>
      <c r="BY12" t="s">
        <v>206</v>
      </c>
      <c r="BZ12">
        <v>0</v>
      </c>
      <c r="CA12">
        <v>20</v>
      </c>
      <c r="CB12">
        <v>80</v>
      </c>
      <c r="CC12">
        <v>546855</v>
      </c>
      <c r="CD12">
        <v>26</v>
      </c>
      <c r="CE12">
        <v>74</v>
      </c>
      <c r="CF12">
        <v>279449</v>
      </c>
      <c r="CG12">
        <v>28</v>
      </c>
      <c r="CH12">
        <v>72</v>
      </c>
      <c r="CI12">
        <v>267406</v>
      </c>
      <c r="CJ12">
        <v>23</v>
      </c>
      <c r="CK12">
        <v>77</v>
      </c>
      <c r="CL12">
        <v>546855</v>
      </c>
      <c r="CM12">
        <v>33</v>
      </c>
      <c r="CN12">
        <v>67</v>
      </c>
      <c r="CO12">
        <v>279449</v>
      </c>
      <c r="CP12">
        <v>38</v>
      </c>
      <c r="CQ12">
        <v>62</v>
      </c>
      <c r="CR12">
        <v>267406</v>
      </c>
      <c r="CS12">
        <v>28</v>
      </c>
      <c r="CT12">
        <v>72</v>
      </c>
      <c r="CU12">
        <v>528549</v>
      </c>
      <c r="CV12">
        <v>16</v>
      </c>
      <c r="CW12">
        <v>84</v>
      </c>
      <c r="CX12">
        <v>269497</v>
      </c>
      <c r="CY12">
        <v>18</v>
      </c>
      <c r="CZ12">
        <v>82</v>
      </c>
      <c r="DA12">
        <v>259052</v>
      </c>
      <c r="DB12">
        <v>14</v>
      </c>
      <c r="DC12">
        <v>86</v>
      </c>
      <c r="DD12">
        <v>529602</v>
      </c>
      <c r="DE12">
        <v>17</v>
      </c>
      <c r="DF12">
        <v>83</v>
      </c>
      <c r="DG12">
        <v>270619</v>
      </c>
      <c r="DH12">
        <v>17</v>
      </c>
      <c r="DI12">
        <v>83</v>
      </c>
      <c r="DJ12">
        <v>258983</v>
      </c>
      <c r="DK12">
        <v>18</v>
      </c>
      <c r="DL12">
        <v>82</v>
      </c>
    </row>
    <row r="13" spans="1:116" ht="12.75">
      <c r="A13" s="119"/>
      <c r="B13" s="119" t="s">
        <v>7</v>
      </c>
      <c r="C13">
        <v>433897</v>
      </c>
      <c r="D13">
        <v>1</v>
      </c>
      <c r="E13">
        <v>0</v>
      </c>
      <c r="F13">
        <v>4</v>
      </c>
      <c r="G13">
        <v>1</v>
      </c>
      <c r="H13">
        <v>1</v>
      </c>
      <c r="I13">
        <v>12</v>
      </c>
      <c r="J13">
        <v>52</v>
      </c>
      <c r="K13">
        <v>30</v>
      </c>
      <c r="M13">
        <v>0</v>
      </c>
      <c r="N13">
        <v>18</v>
      </c>
      <c r="O13">
        <v>82</v>
      </c>
      <c r="P13">
        <v>221731</v>
      </c>
      <c r="Q13">
        <v>1</v>
      </c>
      <c r="R13">
        <v>0</v>
      </c>
      <c r="S13">
        <v>5</v>
      </c>
      <c r="T13">
        <v>1</v>
      </c>
      <c r="U13">
        <v>1</v>
      </c>
      <c r="V13">
        <v>15</v>
      </c>
      <c r="W13">
        <v>54</v>
      </c>
      <c r="X13">
        <v>24</v>
      </c>
      <c r="Z13">
        <v>0</v>
      </c>
      <c r="AA13">
        <v>23</v>
      </c>
      <c r="AB13">
        <v>77</v>
      </c>
      <c r="AC13">
        <v>212166</v>
      </c>
      <c r="AD13">
        <v>1</v>
      </c>
      <c r="AE13">
        <v>0</v>
      </c>
      <c r="AF13">
        <v>2</v>
      </c>
      <c r="AG13">
        <v>1</v>
      </c>
      <c r="AH13">
        <v>0</v>
      </c>
      <c r="AI13">
        <v>9</v>
      </c>
      <c r="AJ13">
        <v>50</v>
      </c>
      <c r="AK13">
        <v>36</v>
      </c>
      <c r="AM13">
        <v>0</v>
      </c>
      <c r="AN13">
        <v>13</v>
      </c>
      <c r="AO13">
        <v>87</v>
      </c>
      <c r="AP13">
        <v>433771</v>
      </c>
      <c r="AQ13">
        <v>1</v>
      </c>
      <c r="AR13">
        <v>0</v>
      </c>
      <c r="AS13">
        <v>3</v>
      </c>
      <c r="AT13">
        <v>1</v>
      </c>
      <c r="AU13">
        <v>1</v>
      </c>
      <c r="AV13">
        <v>14</v>
      </c>
      <c r="AW13">
        <v>45</v>
      </c>
      <c r="AX13">
        <v>35</v>
      </c>
      <c r="AY13" t="s">
        <v>206</v>
      </c>
      <c r="AZ13">
        <v>0</v>
      </c>
      <c r="BA13">
        <v>19</v>
      </c>
      <c r="BB13">
        <v>81</v>
      </c>
      <c r="BC13">
        <v>221664</v>
      </c>
      <c r="BD13">
        <v>1</v>
      </c>
      <c r="BE13">
        <v>0</v>
      </c>
      <c r="BF13">
        <v>4</v>
      </c>
      <c r="BG13">
        <v>1</v>
      </c>
      <c r="BH13">
        <v>1</v>
      </c>
      <c r="BI13">
        <v>13</v>
      </c>
      <c r="BJ13">
        <v>44</v>
      </c>
      <c r="BK13">
        <v>37</v>
      </c>
      <c r="BL13" t="s">
        <v>206</v>
      </c>
      <c r="BM13">
        <v>0</v>
      </c>
      <c r="BN13">
        <v>19</v>
      </c>
      <c r="BO13">
        <v>81</v>
      </c>
      <c r="BP13">
        <v>212107</v>
      </c>
      <c r="BQ13">
        <v>0</v>
      </c>
      <c r="BR13">
        <v>0</v>
      </c>
      <c r="BS13">
        <v>2</v>
      </c>
      <c r="BT13">
        <v>1</v>
      </c>
      <c r="BU13">
        <v>1</v>
      </c>
      <c r="BV13">
        <v>15</v>
      </c>
      <c r="BW13">
        <v>47</v>
      </c>
      <c r="BX13">
        <v>33</v>
      </c>
      <c r="BY13" t="s">
        <v>206</v>
      </c>
      <c r="BZ13">
        <v>0</v>
      </c>
      <c r="CA13">
        <v>19</v>
      </c>
      <c r="CB13">
        <v>81</v>
      </c>
      <c r="CC13">
        <v>433758</v>
      </c>
      <c r="CD13">
        <v>25</v>
      </c>
      <c r="CE13">
        <v>75</v>
      </c>
      <c r="CF13">
        <v>221656</v>
      </c>
      <c r="CG13">
        <v>28</v>
      </c>
      <c r="CH13">
        <v>72</v>
      </c>
      <c r="CI13">
        <v>212102</v>
      </c>
      <c r="CJ13">
        <v>23</v>
      </c>
      <c r="CK13">
        <v>77</v>
      </c>
      <c r="CL13">
        <v>433758</v>
      </c>
      <c r="CM13">
        <v>33</v>
      </c>
      <c r="CN13">
        <v>67</v>
      </c>
      <c r="CO13">
        <v>221656</v>
      </c>
      <c r="CP13">
        <v>38</v>
      </c>
      <c r="CQ13">
        <v>62</v>
      </c>
      <c r="CR13">
        <v>212102</v>
      </c>
      <c r="CS13">
        <v>28</v>
      </c>
      <c r="CT13">
        <v>72</v>
      </c>
      <c r="CU13">
        <v>424629</v>
      </c>
      <c r="CV13">
        <v>17</v>
      </c>
      <c r="CW13">
        <v>83</v>
      </c>
      <c r="CX13">
        <v>216673</v>
      </c>
      <c r="CY13">
        <v>19</v>
      </c>
      <c r="CZ13">
        <v>81</v>
      </c>
      <c r="DA13">
        <v>207956</v>
      </c>
      <c r="DB13">
        <v>15</v>
      </c>
      <c r="DC13">
        <v>85</v>
      </c>
      <c r="DD13">
        <v>425072</v>
      </c>
      <c r="DE13">
        <v>18</v>
      </c>
      <c r="DF13">
        <v>82</v>
      </c>
      <c r="DG13">
        <v>217244</v>
      </c>
      <c r="DH13">
        <v>17</v>
      </c>
      <c r="DI13">
        <v>83</v>
      </c>
      <c r="DJ13">
        <v>207828</v>
      </c>
      <c r="DK13">
        <v>18</v>
      </c>
      <c r="DL13">
        <v>82</v>
      </c>
    </row>
    <row r="14" spans="1:116" ht="12.75">
      <c r="A14" s="119"/>
      <c r="B14" s="119" t="s">
        <v>59</v>
      </c>
      <c r="C14">
        <v>409831</v>
      </c>
      <c r="D14">
        <v>1</v>
      </c>
      <c r="E14">
        <v>0</v>
      </c>
      <c r="F14">
        <v>3</v>
      </c>
      <c r="G14">
        <v>1</v>
      </c>
      <c r="H14">
        <v>1</v>
      </c>
      <c r="I14">
        <v>12</v>
      </c>
      <c r="J14">
        <v>52</v>
      </c>
      <c r="K14">
        <v>30</v>
      </c>
      <c r="M14">
        <v>0</v>
      </c>
      <c r="N14">
        <v>18</v>
      </c>
      <c r="O14">
        <v>82</v>
      </c>
      <c r="P14">
        <v>209595</v>
      </c>
      <c r="Q14">
        <v>1</v>
      </c>
      <c r="R14">
        <v>0</v>
      </c>
      <c r="S14">
        <v>4</v>
      </c>
      <c r="T14">
        <v>1</v>
      </c>
      <c r="U14">
        <v>1</v>
      </c>
      <c r="V14">
        <v>15</v>
      </c>
      <c r="W14">
        <v>54</v>
      </c>
      <c r="X14">
        <v>24</v>
      </c>
      <c r="Z14">
        <v>0</v>
      </c>
      <c r="AA14">
        <v>22</v>
      </c>
      <c r="AB14">
        <v>78</v>
      </c>
      <c r="AC14">
        <v>200236</v>
      </c>
      <c r="AD14">
        <v>1</v>
      </c>
      <c r="AE14">
        <v>0</v>
      </c>
      <c r="AF14">
        <v>2</v>
      </c>
      <c r="AG14">
        <v>1</v>
      </c>
      <c r="AH14">
        <v>0</v>
      </c>
      <c r="AI14">
        <v>9</v>
      </c>
      <c r="AJ14">
        <v>51</v>
      </c>
      <c r="AK14">
        <v>37</v>
      </c>
      <c r="AM14">
        <v>0</v>
      </c>
      <c r="AN14">
        <v>13</v>
      </c>
      <c r="AO14">
        <v>87</v>
      </c>
      <c r="AP14">
        <v>409709</v>
      </c>
      <c r="AQ14">
        <v>1</v>
      </c>
      <c r="AR14">
        <v>0</v>
      </c>
      <c r="AS14">
        <v>3</v>
      </c>
      <c r="AT14">
        <v>1</v>
      </c>
      <c r="AU14">
        <v>1</v>
      </c>
      <c r="AV14">
        <v>14</v>
      </c>
      <c r="AW14">
        <v>46</v>
      </c>
      <c r="AX14">
        <v>35</v>
      </c>
      <c r="AY14" t="s">
        <v>206</v>
      </c>
      <c r="AZ14">
        <v>0</v>
      </c>
      <c r="BA14">
        <v>19</v>
      </c>
      <c r="BB14">
        <v>81</v>
      </c>
      <c r="BC14">
        <v>209531</v>
      </c>
      <c r="BD14">
        <v>1</v>
      </c>
      <c r="BE14">
        <v>0</v>
      </c>
      <c r="BF14">
        <v>4</v>
      </c>
      <c r="BG14">
        <v>1</v>
      </c>
      <c r="BH14">
        <v>1</v>
      </c>
      <c r="BI14">
        <v>13</v>
      </c>
      <c r="BJ14">
        <v>44</v>
      </c>
      <c r="BK14">
        <v>37</v>
      </c>
      <c r="BL14" t="s">
        <v>206</v>
      </c>
      <c r="BM14">
        <v>0</v>
      </c>
      <c r="BN14">
        <v>19</v>
      </c>
      <c r="BO14">
        <v>81</v>
      </c>
      <c r="BP14">
        <v>200178</v>
      </c>
      <c r="BQ14">
        <v>0</v>
      </c>
      <c r="BR14">
        <v>0</v>
      </c>
      <c r="BS14">
        <v>2</v>
      </c>
      <c r="BT14">
        <v>1</v>
      </c>
      <c r="BU14">
        <v>1</v>
      </c>
      <c r="BV14">
        <v>14</v>
      </c>
      <c r="BW14">
        <v>48</v>
      </c>
      <c r="BX14">
        <v>33</v>
      </c>
      <c r="BY14" t="s">
        <v>206</v>
      </c>
      <c r="BZ14">
        <v>0</v>
      </c>
      <c r="CA14">
        <v>19</v>
      </c>
      <c r="CB14">
        <v>81</v>
      </c>
      <c r="CC14">
        <v>409696</v>
      </c>
      <c r="CD14">
        <v>25</v>
      </c>
      <c r="CE14">
        <v>75</v>
      </c>
      <c r="CF14">
        <v>209523</v>
      </c>
      <c r="CG14">
        <v>27</v>
      </c>
      <c r="CH14">
        <v>73</v>
      </c>
      <c r="CI14">
        <v>200173</v>
      </c>
      <c r="CJ14">
        <v>22</v>
      </c>
      <c r="CK14">
        <v>78</v>
      </c>
      <c r="CL14">
        <v>409696</v>
      </c>
      <c r="CM14">
        <v>32</v>
      </c>
      <c r="CN14">
        <v>68</v>
      </c>
      <c r="CO14">
        <v>209523</v>
      </c>
      <c r="CP14">
        <v>37</v>
      </c>
      <c r="CQ14">
        <v>63</v>
      </c>
      <c r="CR14">
        <v>200173</v>
      </c>
      <c r="CS14">
        <v>27</v>
      </c>
      <c r="CT14">
        <v>73</v>
      </c>
      <c r="CU14">
        <v>405456</v>
      </c>
      <c r="CV14">
        <v>17</v>
      </c>
      <c r="CW14">
        <v>83</v>
      </c>
      <c r="CX14">
        <v>207094</v>
      </c>
      <c r="CY14">
        <v>19</v>
      </c>
      <c r="CZ14">
        <v>81</v>
      </c>
      <c r="DA14">
        <v>198362</v>
      </c>
      <c r="DB14">
        <v>15</v>
      </c>
      <c r="DC14">
        <v>85</v>
      </c>
      <c r="DD14">
        <v>405618</v>
      </c>
      <c r="DE14">
        <v>18</v>
      </c>
      <c r="DF14">
        <v>82</v>
      </c>
      <c r="DG14">
        <v>207432</v>
      </c>
      <c r="DH14">
        <v>17</v>
      </c>
      <c r="DI14">
        <v>83</v>
      </c>
      <c r="DJ14">
        <v>198186</v>
      </c>
      <c r="DK14">
        <v>18</v>
      </c>
      <c r="DL14">
        <v>82</v>
      </c>
    </row>
    <row r="15" spans="1:116" ht="12.75">
      <c r="A15" s="119"/>
      <c r="B15" s="119" t="s">
        <v>60</v>
      </c>
      <c r="C15">
        <v>1782</v>
      </c>
      <c r="D15">
        <v>1</v>
      </c>
      <c r="E15">
        <v>0</v>
      </c>
      <c r="F15">
        <v>3</v>
      </c>
      <c r="G15">
        <v>1</v>
      </c>
      <c r="H15">
        <v>0</v>
      </c>
      <c r="I15">
        <v>8</v>
      </c>
      <c r="J15">
        <v>49</v>
      </c>
      <c r="K15">
        <v>38</v>
      </c>
      <c r="M15">
        <v>0</v>
      </c>
      <c r="N15">
        <v>13</v>
      </c>
      <c r="O15">
        <v>87</v>
      </c>
      <c r="P15">
        <v>851</v>
      </c>
      <c r="Q15">
        <v>0</v>
      </c>
      <c r="R15">
        <v>0</v>
      </c>
      <c r="S15">
        <v>5</v>
      </c>
      <c r="T15">
        <v>2</v>
      </c>
      <c r="U15" t="s">
        <v>782</v>
      </c>
      <c r="V15">
        <v>10</v>
      </c>
      <c r="W15">
        <v>50</v>
      </c>
      <c r="X15">
        <v>33</v>
      </c>
      <c r="Z15">
        <v>0</v>
      </c>
      <c r="AA15">
        <v>17</v>
      </c>
      <c r="AB15">
        <v>83</v>
      </c>
      <c r="AC15">
        <v>931</v>
      </c>
      <c r="AD15">
        <v>1</v>
      </c>
      <c r="AE15">
        <v>0</v>
      </c>
      <c r="AF15">
        <v>2</v>
      </c>
      <c r="AG15">
        <v>1</v>
      </c>
      <c r="AH15" t="s">
        <v>782</v>
      </c>
      <c r="AI15">
        <v>6</v>
      </c>
      <c r="AJ15">
        <v>49</v>
      </c>
      <c r="AK15">
        <v>42</v>
      </c>
      <c r="AM15">
        <v>0</v>
      </c>
      <c r="AN15">
        <v>9</v>
      </c>
      <c r="AO15">
        <v>91</v>
      </c>
      <c r="AP15">
        <v>1782</v>
      </c>
      <c r="AQ15">
        <v>1</v>
      </c>
      <c r="AR15">
        <v>0</v>
      </c>
      <c r="AS15">
        <v>3</v>
      </c>
      <c r="AT15">
        <v>1</v>
      </c>
      <c r="AU15">
        <v>0</v>
      </c>
      <c r="AV15">
        <v>10</v>
      </c>
      <c r="AW15">
        <v>41</v>
      </c>
      <c r="AX15">
        <v>44</v>
      </c>
      <c r="AY15" t="s">
        <v>206</v>
      </c>
      <c r="AZ15" t="s">
        <v>782</v>
      </c>
      <c r="BA15">
        <v>15</v>
      </c>
      <c r="BB15">
        <v>85</v>
      </c>
      <c r="BC15">
        <v>851</v>
      </c>
      <c r="BD15">
        <v>1</v>
      </c>
      <c r="BE15">
        <v>0</v>
      </c>
      <c r="BF15">
        <v>4</v>
      </c>
      <c r="BG15">
        <v>0</v>
      </c>
      <c r="BH15">
        <v>0</v>
      </c>
      <c r="BI15">
        <v>10</v>
      </c>
      <c r="BJ15">
        <v>37</v>
      </c>
      <c r="BK15">
        <v>48</v>
      </c>
      <c r="BL15" t="s">
        <v>206</v>
      </c>
      <c r="BM15" t="s">
        <v>782</v>
      </c>
      <c r="BN15">
        <v>15</v>
      </c>
      <c r="BO15">
        <v>85</v>
      </c>
      <c r="BP15">
        <v>931</v>
      </c>
      <c r="BQ15">
        <v>1</v>
      </c>
      <c r="BR15">
        <v>0</v>
      </c>
      <c r="BS15">
        <v>2</v>
      </c>
      <c r="BT15">
        <v>1</v>
      </c>
      <c r="BU15">
        <v>1</v>
      </c>
      <c r="BV15">
        <v>11</v>
      </c>
      <c r="BW15">
        <v>44</v>
      </c>
      <c r="BX15">
        <v>41</v>
      </c>
      <c r="BY15" t="s">
        <v>206</v>
      </c>
      <c r="BZ15">
        <v>0</v>
      </c>
      <c r="CA15">
        <v>15</v>
      </c>
      <c r="CB15">
        <v>85</v>
      </c>
      <c r="CC15">
        <v>1782</v>
      </c>
      <c r="CD15">
        <v>19</v>
      </c>
      <c r="CE15">
        <v>81</v>
      </c>
      <c r="CF15">
        <v>851</v>
      </c>
      <c r="CG15">
        <v>21</v>
      </c>
      <c r="CH15">
        <v>79</v>
      </c>
      <c r="CI15">
        <v>931</v>
      </c>
      <c r="CJ15">
        <v>18</v>
      </c>
      <c r="CK15">
        <v>82</v>
      </c>
      <c r="CL15">
        <v>1782</v>
      </c>
      <c r="CM15">
        <v>25</v>
      </c>
      <c r="CN15">
        <v>75</v>
      </c>
      <c r="CO15">
        <v>851</v>
      </c>
      <c r="CP15">
        <v>30</v>
      </c>
      <c r="CQ15">
        <v>70</v>
      </c>
      <c r="CR15">
        <v>931</v>
      </c>
      <c r="CS15">
        <v>21</v>
      </c>
      <c r="CT15">
        <v>79</v>
      </c>
      <c r="CU15">
        <v>1686</v>
      </c>
      <c r="CV15">
        <v>12</v>
      </c>
      <c r="CW15">
        <v>88</v>
      </c>
      <c r="CX15">
        <v>802</v>
      </c>
      <c r="CY15">
        <v>16</v>
      </c>
      <c r="CZ15">
        <v>84</v>
      </c>
      <c r="DA15">
        <v>884</v>
      </c>
      <c r="DB15">
        <v>9</v>
      </c>
      <c r="DC15">
        <v>91</v>
      </c>
      <c r="DD15">
        <v>1692</v>
      </c>
      <c r="DE15">
        <v>12</v>
      </c>
      <c r="DF15">
        <v>88</v>
      </c>
      <c r="DG15">
        <v>806</v>
      </c>
      <c r="DH15">
        <v>11</v>
      </c>
      <c r="DI15">
        <v>89</v>
      </c>
      <c r="DJ15">
        <v>886</v>
      </c>
      <c r="DK15">
        <v>13</v>
      </c>
      <c r="DL15">
        <v>87</v>
      </c>
    </row>
    <row r="16" spans="1:116" ht="12.75">
      <c r="A16" s="119"/>
      <c r="B16" s="119" t="s">
        <v>61</v>
      </c>
      <c r="C16">
        <v>376</v>
      </c>
      <c r="D16">
        <v>9</v>
      </c>
      <c r="E16" t="s">
        <v>782</v>
      </c>
      <c r="F16">
        <v>21</v>
      </c>
      <c r="G16">
        <v>6</v>
      </c>
      <c r="H16">
        <v>2</v>
      </c>
      <c r="I16">
        <v>24</v>
      </c>
      <c r="J16">
        <v>34</v>
      </c>
      <c r="K16">
        <v>3</v>
      </c>
      <c r="M16" t="s">
        <v>782</v>
      </c>
      <c r="N16">
        <v>62</v>
      </c>
      <c r="O16">
        <v>38</v>
      </c>
      <c r="P16">
        <v>193</v>
      </c>
      <c r="Q16">
        <v>5</v>
      </c>
      <c r="R16" t="s">
        <v>782</v>
      </c>
      <c r="S16">
        <v>24</v>
      </c>
      <c r="T16">
        <v>6</v>
      </c>
      <c r="U16" t="s">
        <v>782</v>
      </c>
      <c r="V16">
        <v>26</v>
      </c>
      <c r="W16">
        <v>31</v>
      </c>
      <c r="X16">
        <v>4</v>
      </c>
      <c r="Z16">
        <v>0</v>
      </c>
      <c r="AA16">
        <v>66</v>
      </c>
      <c r="AB16">
        <v>34</v>
      </c>
      <c r="AC16">
        <v>183</v>
      </c>
      <c r="AD16">
        <v>13</v>
      </c>
      <c r="AE16" t="s">
        <v>782</v>
      </c>
      <c r="AF16">
        <v>19</v>
      </c>
      <c r="AG16">
        <v>5</v>
      </c>
      <c r="AH16" t="s">
        <v>782</v>
      </c>
      <c r="AI16">
        <v>21</v>
      </c>
      <c r="AJ16">
        <v>38</v>
      </c>
      <c r="AK16">
        <v>3</v>
      </c>
      <c r="AM16" t="s">
        <v>782</v>
      </c>
      <c r="AN16">
        <v>58</v>
      </c>
      <c r="AO16">
        <v>42</v>
      </c>
      <c r="AP16">
        <v>376</v>
      </c>
      <c r="AQ16">
        <v>11</v>
      </c>
      <c r="AR16" t="s">
        <v>782</v>
      </c>
      <c r="AS16">
        <v>18</v>
      </c>
      <c r="AT16">
        <v>2</v>
      </c>
      <c r="AU16">
        <v>3</v>
      </c>
      <c r="AV16">
        <v>26</v>
      </c>
      <c r="AW16">
        <v>33</v>
      </c>
      <c r="AX16">
        <v>6</v>
      </c>
      <c r="AY16" t="s">
        <v>206</v>
      </c>
      <c r="AZ16" t="s">
        <v>782</v>
      </c>
      <c r="BA16">
        <v>61</v>
      </c>
      <c r="BB16">
        <v>39</v>
      </c>
      <c r="BC16">
        <v>193</v>
      </c>
      <c r="BD16">
        <v>9</v>
      </c>
      <c r="BE16" t="s">
        <v>782</v>
      </c>
      <c r="BF16">
        <v>18</v>
      </c>
      <c r="BG16">
        <v>3</v>
      </c>
      <c r="BH16">
        <v>2</v>
      </c>
      <c r="BI16">
        <v>25</v>
      </c>
      <c r="BJ16">
        <v>34</v>
      </c>
      <c r="BK16">
        <v>8</v>
      </c>
      <c r="BL16" t="s">
        <v>206</v>
      </c>
      <c r="BM16" t="s">
        <v>782</v>
      </c>
      <c r="BN16">
        <v>58</v>
      </c>
      <c r="BO16">
        <v>42</v>
      </c>
      <c r="BP16">
        <v>183</v>
      </c>
      <c r="BQ16">
        <v>13</v>
      </c>
      <c r="BR16" t="s">
        <v>782</v>
      </c>
      <c r="BS16">
        <v>18</v>
      </c>
      <c r="BT16">
        <v>2</v>
      </c>
      <c r="BU16">
        <v>3</v>
      </c>
      <c r="BV16">
        <v>27</v>
      </c>
      <c r="BW16">
        <v>33</v>
      </c>
      <c r="BX16">
        <v>3</v>
      </c>
      <c r="BY16" t="s">
        <v>206</v>
      </c>
      <c r="BZ16" t="s">
        <v>782</v>
      </c>
      <c r="CA16">
        <v>64</v>
      </c>
      <c r="CB16">
        <v>36</v>
      </c>
      <c r="CC16">
        <v>376</v>
      </c>
      <c r="CD16">
        <v>70</v>
      </c>
      <c r="CE16">
        <v>30</v>
      </c>
      <c r="CF16">
        <v>193</v>
      </c>
      <c r="CG16">
        <v>69</v>
      </c>
      <c r="CH16">
        <v>31</v>
      </c>
      <c r="CI16">
        <v>183</v>
      </c>
      <c r="CJ16">
        <v>70</v>
      </c>
      <c r="CK16">
        <v>30</v>
      </c>
      <c r="CL16">
        <v>376</v>
      </c>
      <c r="CM16">
        <v>76</v>
      </c>
      <c r="CN16">
        <v>24</v>
      </c>
      <c r="CO16">
        <v>193</v>
      </c>
      <c r="CP16">
        <v>75</v>
      </c>
      <c r="CQ16">
        <v>25</v>
      </c>
      <c r="CR16">
        <v>183</v>
      </c>
      <c r="CS16">
        <v>78</v>
      </c>
      <c r="CT16">
        <v>22</v>
      </c>
      <c r="CU16">
        <v>320</v>
      </c>
      <c r="CV16">
        <v>29</v>
      </c>
      <c r="CW16">
        <v>71</v>
      </c>
      <c r="CX16">
        <v>162</v>
      </c>
      <c r="CY16">
        <v>33</v>
      </c>
      <c r="CZ16">
        <v>67</v>
      </c>
      <c r="DA16">
        <v>158</v>
      </c>
      <c r="DB16">
        <v>26</v>
      </c>
      <c r="DC16">
        <v>74</v>
      </c>
      <c r="DD16">
        <v>316</v>
      </c>
      <c r="DE16">
        <v>34</v>
      </c>
      <c r="DF16">
        <v>66</v>
      </c>
      <c r="DG16">
        <v>159</v>
      </c>
      <c r="DH16">
        <v>32</v>
      </c>
      <c r="DI16">
        <v>68</v>
      </c>
      <c r="DJ16">
        <v>157</v>
      </c>
      <c r="DK16">
        <v>36</v>
      </c>
      <c r="DL16">
        <v>64</v>
      </c>
    </row>
    <row r="17" spans="1:116" ht="12.75">
      <c r="A17" s="119"/>
      <c r="B17" s="119" t="s">
        <v>114</v>
      </c>
      <c r="C17">
        <v>1202</v>
      </c>
      <c r="D17">
        <v>5</v>
      </c>
      <c r="E17" t="s">
        <v>782</v>
      </c>
      <c r="F17">
        <v>33</v>
      </c>
      <c r="G17">
        <v>6</v>
      </c>
      <c r="H17">
        <v>3</v>
      </c>
      <c r="I17">
        <v>23</v>
      </c>
      <c r="J17">
        <v>26</v>
      </c>
      <c r="K17">
        <v>4</v>
      </c>
      <c r="M17" t="s">
        <v>782</v>
      </c>
      <c r="N17">
        <v>70</v>
      </c>
      <c r="O17">
        <v>30</v>
      </c>
      <c r="P17">
        <v>582</v>
      </c>
      <c r="Q17">
        <v>4</v>
      </c>
      <c r="R17" t="s">
        <v>782</v>
      </c>
      <c r="S17">
        <v>39</v>
      </c>
      <c r="T17">
        <v>6</v>
      </c>
      <c r="U17">
        <v>4</v>
      </c>
      <c r="V17">
        <v>23</v>
      </c>
      <c r="W17">
        <v>21</v>
      </c>
      <c r="X17">
        <v>3</v>
      </c>
      <c r="Z17">
        <v>0</v>
      </c>
      <c r="AA17">
        <v>76</v>
      </c>
      <c r="AB17">
        <v>24</v>
      </c>
      <c r="AC17">
        <v>620</v>
      </c>
      <c r="AD17">
        <v>6</v>
      </c>
      <c r="AE17" t="s">
        <v>782</v>
      </c>
      <c r="AF17">
        <v>27</v>
      </c>
      <c r="AG17">
        <v>5</v>
      </c>
      <c r="AH17">
        <v>3</v>
      </c>
      <c r="AI17">
        <v>23</v>
      </c>
      <c r="AJ17">
        <v>30</v>
      </c>
      <c r="AK17">
        <v>6</v>
      </c>
      <c r="AM17" t="s">
        <v>782</v>
      </c>
      <c r="AN17">
        <v>64</v>
      </c>
      <c r="AO17">
        <v>36</v>
      </c>
      <c r="AP17">
        <v>1202</v>
      </c>
      <c r="AQ17">
        <v>7</v>
      </c>
      <c r="AR17" t="s">
        <v>782</v>
      </c>
      <c r="AS17">
        <v>27</v>
      </c>
      <c r="AT17">
        <v>4</v>
      </c>
      <c r="AU17">
        <v>2</v>
      </c>
      <c r="AV17">
        <v>26</v>
      </c>
      <c r="AW17">
        <v>27</v>
      </c>
      <c r="AX17">
        <v>6</v>
      </c>
      <c r="AY17" t="s">
        <v>206</v>
      </c>
      <c r="AZ17">
        <v>0</v>
      </c>
      <c r="BA17">
        <v>67</v>
      </c>
      <c r="BB17">
        <v>33</v>
      </c>
      <c r="BC17">
        <v>582</v>
      </c>
      <c r="BD17">
        <v>7</v>
      </c>
      <c r="BE17" t="s">
        <v>782</v>
      </c>
      <c r="BF17">
        <v>29</v>
      </c>
      <c r="BG17">
        <v>3</v>
      </c>
      <c r="BH17">
        <v>2</v>
      </c>
      <c r="BI17">
        <v>25</v>
      </c>
      <c r="BJ17">
        <v>29</v>
      </c>
      <c r="BK17">
        <v>6</v>
      </c>
      <c r="BL17" t="s">
        <v>206</v>
      </c>
      <c r="BM17">
        <v>0</v>
      </c>
      <c r="BN17">
        <v>65</v>
      </c>
      <c r="BO17">
        <v>35</v>
      </c>
      <c r="BP17">
        <v>620</v>
      </c>
      <c r="BQ17">
        <v>7</v>
      </c>
      <c r="BR17" t="s">
        <v>782</v>
      </c>
      <c r="BS17">
        <v>26</v>
      </c>
      <c r="BT17">
        <v>6</v>
      </c>
      <c r="BU17">
        <v>3</v>
      </c>
      <c r="BV17">
        <v>26</v>
      </c>
      <c r="BW17">
        <v>25</v>
      </c>
      <c r="BX17">
        <v>6</v>
      </c>
      <c r="BY17" t="s">
        <v>206</v>
      </c>
      <c r="BZ17">
        <v>0</v>
      </c>
      <c r="CA17">
        <v>69</v>
      </c>
      <c r="CB17">
        <v>31</v>
      </c>
      <c r="CC17">
        <v>1202</v>
      </c>
      <c r="CD17">
        <v>77</v>
      </c>
      <c r="CE17">
        <v>23</v>
      </c>
      <c r="CF17">
        <v>582</v>
      </c>
      <c r="CG17">
        <v>80</v>
      </c>
      <c r="CH17">
        <v>20</v>
      </c>
      <c r="CI17">
        <v>620</v>
      </c>
      <c r="CJ17">
        <v>74</v>
      </c>
      <c r="CK17">
        <v>26</v>
      </c>
      <c r="CL17">
        <v>1202</v>
      </c>
      <c r="CM17">
        <v>82</v>
      </c>
      <c r="CN17">
        <v>18</v>
      </c>
      <c r="CO17">
        <v>582</v>
      </c>
      <c r="CP17">
        <v>86</v>
      </c>
      <c r="CQ17">
        <v>14</v>
      </c>
      <c r="CR17">
        <v>620</v>
      </c>
      <c r="CS17">
        <v>79</v>
      </c>
      <c r="CT17">
        <v>21</v>
      </c>
      <c r="CU17">
        <v>985</v>
      </c>
      <c r="CV17">
        <v>35</v>
      </c>
      <c r="CW17">
        <v>65</v>
      </c>
      <c r="CX17">
        <v>467</v>
      </c>
      <c r="CY17">
        <v>38</v>
      </c>
      <c r="CZ17">
        <v>62</v>
      </c>
      <c r="DA17">
        <v>518</v>
      </c>
      <c r="DB17">
        <v>33</v>
      </c>
      <c r="DC17">
        <v>67</v>
      </c>
      <c r="DD17">
        <v>934</v>
      </c>
      <c r="DE17">
        <v>42</v>
      </c>
      <c r="DF17">
        <v>58</v>
      </c>
      <c r="DG17">
        <v>437</v>
      </c>
      <c r="DH17">
        <v>41</v>
      </c>
      <c r="DI17">
        <v>59</v>
      </c>
      <c r="DJ17">
        <v>497</v>
      </c>
      <c r="DK17">
        <v>43</v>
      </c>
      <c r="DL17">
        <v>57</v>
      </c>
    </row>
    <row r="18" spans="1:116" ht="12.75">
      <c r="A18" s="119"/>
      <c r="B18" s="119" t="s">
        <v>107</v>
      </c>
      <c r="C18">
        <v>20706</v>
      </c>
      <c r="D18">
        <v>1</v>
      </c>
      <c r="E18">
        <v>1</v>
      </c>
      <c r="F18">
        <v>8</v>
      </c>
      <c r="G18">
        <v>2</v>
      </c>
      <c r="H18">
        <v>1</v>
      </c>
      <c r="I18">
        <v>14</v>
      </c>
      <c r="J18">
        <v>49</v>
      </c>
      <c r="K18">
        <v>25</v>
      </c>
      <c r="M18" t="s">
        <v>782</v>
      </c>
      <c r="N18">
        <v>26</v>
      </c>
      <c r="O18">
        <v>74</v>
      </c>
      <c r="P18">
        <v>10510</v>
      </c>
      <c r="Q18">
        <v>1</v>
      </c>
      <c r="R18">
        <v>1</v>
      </c>
      <c r="S18">
        <v>9</v>
      </c>
      <c r="T18">
        <v>2</v>
      </c>
      <c r="U18">
        <v>1</v>
      </c>
      <c r="V18">
        <v>17</v>
      </c>
      <c r="W18">
        <v>50</v>
      </c>
      <c r="X18">
        <v>20</v>
      </c>
      <c r="Z18">
        <v>0</v>
      </c>
      <c r="AA18">
        <v>30</v>
      </c>
      <c r="AB18">
        <v>70</v>
      </c>
      <c r="AC18">
        <v>10196</v>
      </c>
      <c r="AD18">
        <v>0</v>
      </c>
      <c r="AE18">
        <v>1</v>
      </c>
      <c r="AF18">
        <v>7</v>
      </c>
      <c r="AG18">
        <v>1</v>
      </c>
      <c r="AH18">
        <v>1</v>
      </c>
      <c r="AI18">
        <v>12</v>
      </c>
      <c r="AJ18">
        <v>48</v>
      </c>
      <c r="AK18">
        <v>31</v>
      </c>
      <c r="AM18" t="s">
        <v>782</v>
      </c>
      <c r="AN18">
        <v>22</v>
      </c>
      <c r="AO18">
        <v>78</v>
      </c>
      <c r="AP18">
        <v>20702</v>
      </c>
      <c r="AQ18">
        <v>0</v>
      </c>
      <c r="AR18">
        <v>1</v>
      </c>
      <c r="AS18">
        <v>5</v>
      </c>
      <c r="AT18">
        <v>1</v>
      </c>
      <c r="AU18">
        <v>1</v>
      </c>
      <c r="AV18">
        <v>14</v>
      </c>
      <c r="AW18">
        <v>42</v>
      </c>
      <c r="AX18">
        <v>35</v>
      </c>
      <c r="AY18" t="s">
        <v>206</v>
      </c>
      <c r="AZ18">
        <v>0</v>
      </c>
      <c r="BA18">
        <v>22</v>
      </c>
      <c r="BB18">
        <v>78</v>
      </c>
      <c r="BC18">
        <v>10507</v>
      </c>
      <c r="BD18">
        <v>1</v>
      </c>
      <c r="BE18">
        <v>1</v>
      </c>
      <c r="BF18">
        <v>6</v>
      </c>
      <c r="BG18">
        <v>1</v>
      </c>
      <c r="BH18">
        <v>1</v>
      </c>
      <c r="BI18">
        <v>13</v>
      </c>
      <c r="BJ18">
        <v>41</v>
      </c>
      <c r="BK18">
        <v>37</v>
      </c>
      <c r="BL18" t="s">
        <v>206</v>
      </c>
      <c r="BM18" t="s">
        <v>782</v>
      </c>
      <c r="BN18">
        <v>22</v>
      </c>
      <c r="BO18">
        <v>78</v>
      </c>
      <c r="BP18">
        <v>10195</v>
      </c>
      <c r="BQ18">
        <v>0</v>
      </c>
      <c r="BR18">
        <v>1</v>
      </c>
      <c r="BS18">
        <v>5</v>
      </c>
      <c r="BT18">
        <v>1</v>
      </c>
      <c r="BU18">
        <v>1</v>
      </c>
      <c r="BV18">
        <v>15</v>
      </c>
      <c r="BW18">
        <v>44</v>
      </c>
      <c r="BX18">
        <v>33</v>
      </c>
      <c r="BY18" t="s">
        <v>206</v>
      </c>
      <c r="BZ18" t="s">
        <v>782</v>
      </c>
      <c r="CA18">
        <v>23</v>
      </c>
      <c r="CB18">
        <v>77</v>
      </c>
      <c r="CC18">
        <v>20702</v>
      </c>
      <c r="CD18">
        <v>32</v>
      </c>
      <c r="CE18">
        <v>68</v>
      </c>
      <c r="CF18">
        <v>10507</v>
      </c>
      <c r="CG18">
        <v>34</v>
      </c>
      <c r="CH18">
        <v>66</v>
      </c>
      <c r="CI18">
        <v>10195</v>
      </c>
      <c r="CJ18">
        <v>29</v>
      </c>
      <c r="CK18">
        <v>71</v>
      </c>
      <c r="CL18">
        <v>20702</v>
      </c>
      <c r="CM18">
        <v>39</v>
      </c>
      <c r="CN18">
        <v>61</v>
      </c>
      <c r="CO18">
        <v>10507</v>
      </c>
      <c r="CP18">
        <v>43</v>
      </c>
      <c r="CQ18">
        <v>57</v>
      </c>
      <c r="CR18">
        <v>10195</v>
      </c>
      <c r="CS18">
        <v>35</v>
      </c>
      <c r="CT18">
        <v>65</v>
      </c>
      <c r="CU18">
        <v>16182</v>
      </c>
      <c r="CV18">
        <v>13</v>
      </c>
      <c r="CW18">
        <v>87</v>
      </c>
      <c r="CX18">
        <v>8148</v>
      </c>
      <c r="CY18">
        <v>15</v>
      </c>
      <c r="CZ18">
        <v>85</v>
      </c>
      <c r="DA18">
        <v>8034</v>
      </c>
      <c r="DB18">
        <v>11</v>
      </c>
      <c r="DC18">
        <v>89</v>
      </c>
      <c r="DD18">
        <v>16512</v>
      </c>
      <c r="DE18">
        <v>13</v>
      </c>
      <c r="DF18">
        <v>87</v>
      </c>
      <c r="DG18">
        <v>8410</v>
      </c>
      <c r="DH18">
        <v>12</v>
      </c>
      <c r="DI18">
        <v>88</v>
      </c>
      <c r="DJ18">
        <v>8102</v>
      </c>
      <c r="DK18">
        <v>14</v>
      </c>
      <c r="DL18">
        <v>86</v>
      </c>
    </row>
    <row r="19" spans="1:116" ht="12.75">
      <c r="A19" s="119"/>
      <c r="B19" s="119" t="s">
        <v>12</v>
      </c>
      <c r="C19">
        <v>22208</v>
      </c>
      <c r="D19">
        <v>0</v>
      </c>
      <c r="E19">
        <v>0</v>
      </c>
      <c r="F19">
        <v>3</v>
      </c>
      <c r="G19">
        <v>1</v>
      </c>
      <c r="H19">
        <v>1</v>
      </c>
      <c r="I19">
        <v>12</v>
      </c>
      <c r="J19">
        <v>52</v>
      </c>
      <c r="K19">
        <v>31</v>
      </c>
      <c r="M19">
        <v>0</v>
      </c>
      <c r="N19">
        <v>17</v>
      </c>
      <c r="O19">
        <v>83</v>
      </c>
      <c r="P19">
        <v>11276</v>
      </c>
      <c r="Q19">
        <v>1</v>
      </c>
      <c r="R19" t="s">
        <v>782</v>
      </c>
      <c r="S19">
        <v>4</v>
      </c>
      <c r="T19">
        <v>2</v>
      </c>
      <c r="U19">
        <v>1</v>
      </c>
      <c r="V19">
        <v>15</v>
      </c>
      <c r="W19">
        <v>53</v>
      </c>
      <c r="X19">
        <v>25</v>
      </c>
      <c r="Z19">
        <v>0</v>
      </c>
      <c r="AA19">
        <v>22</v>
      </c>
      <c r="AB19">
        <v>78</v>
      </c>
      <c r="AC19">
        <v>10932</v>
      </c>
      <c r="AD19">
        <v>0</v>
      </c>
      <c r="AE19" t="s">
        <v>782</v>
      </c>
      <c r="AF19">
        <v>2</v>
      </c>
      <c r="AG19">
        <v>0</v>
      </c>
      <c r="AH19">
        <v>0</v>
      </c>
      <c r="AI19">
        <v>9</v>
      </c>
      <c r="AJ19">
        <v>50</v>
      </c>
      <c r="AK19">
        <v>38</v>
      </c>
      <c r="AM19">
        <v>0</v>
      </c>
      <c r="AN19">
        <v>12</v>
      </c>
      <c r="AO19">
        <v>88</v>
      </c>
      <c r="AP19">
        <v>22205</v>
      </c>
      <c r="AQ19">
        <v>0</v>
      </c>
      <c r="AR19" t="s">
        <v>782</v>
      </c>
      <c r="AS19">
        <v>3</v>
      </c>
      <c r="AT19">
        <v>1</v>
      </c>
      <c r="AU19">
        <v>1</v>
      </c>
      <c r="AV19">
        <v>15</v>
      </c>
      <c r="AW19">
        <v>45</v>
      </c>
      <c r="AX19">
        <v>35</v>
      </c>
      <c r="AY19" t="s">
        <v>206</v>
      </c>
      <c r="AZ19">
        <v>0</v>
      </c>
      <c r="BA19">
        <v>20</v>
      </c>
      <c r="BB19">
        <v>80</v>
      </c>
      <c r="BC19">
        <v>11274</v>
      </c>
      <c r="BD19">
        <v>0</v>
      </c>
      <c r="BE19" t="s">
        <v>782</v>
      </c>
      <c r="BF19">
        <v>3</v>
      </c>
      <c r="BG19">
        <v>1</v>
      </c>
      <c r="BH19">
        <v>1</v>
      </c>
      <c r="BI19">
        <v>14</v>
      </c>
      <c r="BJ19">
        <v>43</v>
      </c>
      <c r="BK19">
        <v>37</v>
      </c>
      <c r="BL19" t="s">
        <v>206</v>
      </c>
      <c r="BM19">
        <v>0</v>
      </c>
      <c r="BN19">
        <v>19</v>
      </c>
      <c r="BO19">
        <v>81</v>
      </c>
      <c r="BP19">
        <v>10931</v>
      </c>
      <c r="BQ19">
        <v>0</v>
      </c>
      <c r="BR19">
        <v>0</v>
      </c>
      <c r="BS19">
        <v>2</v>
      </c>
      <c r="BT19">
        <v>1</v>
      </c>
      <c r="BU19">
        <v>1</v>
      </c>
      <c r="BV19">
        <v>15</v>
      </c>
      <c r="BW19">
        <v>47</v>
      </c>
      <c r="BX19">
        <v>33</v>
      </c>
      <c r="BY19" t="s">
        <v>206</v>
      </c>
      <c r="BZ19">
        <v>0</v>
      </c>
      <c r="CA19">
        <v>20</v>
      </c>
      <c r="CB19">
        <v>80</v>
      </c>
      <c r="CC19">
        <v>22205</v>
      </c>
      <c r="CD19">
        <v>25</v>
      </c>
      <c r="CE19">
        <v>75</v>
      </c>
      <c r="CF19">
        <v>11274</v>
      </c>
      <c r="CG19">
        <v>28</v>
      </c>
      <c r="CH19">
        <v>72</v>
      </c>
      <c r="CI19">
        <v>10931</v>
      </c>
      <c r="CJ19">
        <v>22</v>
      </c>
      <c r="CK19">
        <v>78</v>
      </c>
      <c r="CL19">
        <v>22205</v>
      </c>
      <c r="CM19">
        <v>32</v>
      </c>
      <c r="CN19">
        <v>68</v>
      </c>
      <c r="CO19">
        <v>11274</v>
      </c>
      <c r="CP19">
        <v>36</v>
      </c>
      <c r="CQ19">
        <v>64</v>
      </c>
      <c r="CR19">
        <v>10931</v>
      </c>
      <c r="CS19">
        <v>27</v>
      </c>
      <c r="CT19">
        <v>73</v>
      </c>
      <c r="CU19">
        <v>21332</v>
      </c>
      <c r="CV19">
        <v>15</v>
      </c>
      <c r="CW19">
        <v>85</v>
      </c>
      <c r="CX19">
        <v>10810</v>
      </c>
      <c r="CY19">
        <v>17</v>
      </c>
      <c r="CZ19">
        <v>83</v>
      </c>
      <c r="DA19">
        <v>10522</v>
      </c>
      <c r="DB19">
        <v>13</v>
      </c>
      <c r="DC19">
        <v>87</v>
      </c>
      <c r="DD19">
        <v>21391</v>
      </c>
      <c r="DE19">
        <v>17</v>
      </c>
      <c r="DF19">
        <v>83</v>
      </c>
      <c r="DG19">
        <v>10882</v>
      </c>
      <c r="DH19">
        <v>17</v>
      </c>
      <c r="DI19">
        <v>83</v>
      </c>
      <c r="DJ19">
        <v>10509</v>
      </c>
      <c r="DK19">
        <v>17</v>
      </c>
      <c r="DL19">
        <v>83</v>
      </c>
    </row>
    <row r="20" spans="1:116" ht="12.75">
      <c r="A20" s="119"/>
      <c r="B20" s="119" t="s">
        <v>62</v>
      </c>
      <c r="C20">
        <v>7181</v>
      </c>
      <c r="D20">
        <v>1</v>
      </c>
      <c r="E20" t="s">
        <v>782</v>
      </c>
      <c r="F20">
        <v>3</v>
      </c>
      <c r="G20">
        <v>1</v>
      </c>
      <c r="H20">
        <v>1</v>
      </c>
      <c r="I20">
        <v>15</v>
      </c>
      <c r="J20">
        <v>55</v>
      </c>
      <c r="K20">
        <v>25</v>
      </c>
      <c r="M20">
        <v>0</v>
      </c>
      <c r="N20">
        <v>21</v>
      </c>
      <c r="O20">
        <v>79</v>
      </c>
      <c r="P20">
        <v>3680</v>
      </c>
      <c r="Q20">
        <v>1</v>
      </c>
      <c r="R20" t="s">
        <v>782</v>
      </c>
      <c r="S20">
        <v>4</v>
      </c>
      <c r="T20">
        <v>2</v>
      </c>
      <c r="U20">
        <v>1</v>
      </c>
      <c r="V20">
        <v>18</v>
      </c>
      <c r="W20">
        <v>54</v>
      </c>
      <c r="X20">
        <v>19</v>
      </c>
      <c r="Z20" t="s">
        <v>782</v>
      </c>
      <c r="AA20">
        <v>27</v>
      </c>
      <c r="AB20">
        <v>73</v>
      </c>
      <c r="AC20">
        <v>3501</v>
      </c>
      <c r="AD20">
        <v>0</v>
      </c>
      <c r="AE20">
        <v>0</v>
      </c>
      <c r="AF20">
        <v>2</v>
      </c>
      <c r="AG20">
        <v>1</v>
      </c>
      <c r="AH20">
        <v>1</v>
      </c>
      <c r="AI20">
        <v>11</v>
      </c>
      <c r="AJ20">
        <v>55</v>
      </c>
      <c r="AK20">
        <v>31</v>
      </c>
      <c r="AM20" t="s">
        <v>782</v>
      </c>
      <c r="AN20">
        <v>14</v>
      </c>
      <c r="AO20">
        <v>86</v>
      </c>
      <c r="AP20">
        <v>7180</v>
      </c>
      <c r="AQ20">
        <v>1</v>
      </c>
      <c r="AR20" t="s">
        <v>782</v>
      </c>
      <c r="AS20">
        <v>3</v>
      </c>
      <c r="AT20">
        <v>1</v>
      </c>
      <c r="AU20">
        <v>1</v>
      </c>
      <c r="AV20">
        <v>18</v>
      </c>
      <c r="AW20">
        <v>49</v>
      </c>
      <c r="AX20">
        <v>27</v>
      </c>
      <c r="AY20" t="s">
        <v>206</v>
      </c>
      <c r="AZ20">
        <v>0</v>
      </c>
      <c r="BA20">
        <v>23</v>
      </c>
      <c r="BB20">
        <v>77</v>
      </c>
      <c r="BC20">
        <v>3679</v>
      </c>
      <c r="BD20">
        <v>1</v>
      </c>
      <c r="BE20" t="s">
        <v>782</v>
      </c>
      <c r="BF20">
        <v>4</v>
      </c>
      <c r="BG20">
        <v>1</v>
      </c>
      <c r="BH20">
        <v>1</v>
      </c>
      <c r="BI20">
        <v>17</v>
      </c>
      <c r="BJ20">
        <v>48</v>
      </c>
      <c r="BK20">
        <v>28</v>
      </c>
      <c r="BL20" t="s">
        <v>206</v>
      </c>
      <c r="BM20" t="s">
        <v>782</v>
      </c>
      <c r="BN20">
        <v>24</v>
      </c>
      <c r="BO20">
        <v>76</v>
      </c>
      <c r="BP20">
        <v>3501</v>
      </c>
      <c r="BQ20">
        <v>0</v>
      </c>
      <c r="BR20">
        <v>0</v>
      </c>
      <c r="BS20">
        <v>2</v>
      </c>
      <c r="BT20">
        <v>1</v>
      </c>
      <c r="BU20">
        <v>1</v>
      </c>
      <c r="BV20">
        <v>18</v>
      </c>
      <c r="BW20">
        <v>50</v>
      </c>
      <c r="BX20">
        <v>26</v>
      </c>
      <c r="BY20" t="s">
        <v>206</v>
      </c>
      <c r="BZ20" t="s">
        <v>782</v>
      </c>
      <c r="CA20">
        <v>23</v>
      </c>
      <c r="CB20">
        <v>77</v>
      </c>
      <c r="CC20">
        <v>7180</v>
      </c>
      <c r="CD20">
        <v>30</v>
      </c>
      <c r="CE20">
        <v>70</v>
      </c>
      <c r="CF20">
        <v>3679</v>
      </c>
      <c r="CG20">
        <v>33</v>
      </c>
      <c r="CH20">
        <v>67</v>
      </c>
      <c r="CI20">
        <v>3501</v>
      </c>
      <c r="CJ20">
        <v>26</v>
      </c>
      <c r="CK20">
        <v>74</v>
      </c>
      <c r="CL20">
        <v>7180</v>
      </c>
      <c r="CM20">
        <v>37</v>
      </c>
      <c r="CN20">
        <v>63</v>
      </c>
      <c r="CO20">
        <v>3679</v>
      </c>
      <c r="CP20">
        <v>42</v>
      </c>
      <c r="CQ20">
        <v>58</v>
      </c>
      <c r="CR20">
        <v>3501</v>
      </c>
      <c r="CS20">
        <v>32</v>
      </c>
      <c r="CT20">
        <v>68</v>
      </c>
      <c r="CU20">
        <v>7079</v>
      </c>
      <c r="CV20">
        <v>17</v>
      </c>
      <c r="CW20">
        <v>83</v>
      </c>
      <c r="CX20">
        <v>3620</v>
      </c>
      <c r="CY20">
        <v>19</v>
      </c>
      <c r="CZ20">
        <v>81</v>
      </c>
      <c r="DA20">
        <v>3459</v>
      </c>
      <c r="DB20">
        <v>15</v>
      </c>
      <c r="DC20">
        <v>85</v>
      </c>
      <c r="DD20">
        <v>7075</v>
      </c>
      <c r="DE20">
        <v>20</v>
      </c>
      <c r="DF20">
        <v>80</v>
      </c>
      <c r="DG20">
        <v>3622</v>
      </c>
      <c r="DH20">
        <v>20</v>
      </c>
      <c r="DI20">
        <v>80</v>
      </c>
      <c r="DJ20">
        <v>3453</v>
      </c>
      <c r="DK20">
        <v>21</v>
      </c>
      <c r="DL20">
        <v>79</v>
      </c>
    </row>
    <row r="21" spans="1:116" ht="12.75">
      <c r="A21" s="119"/>
      <c r="B21" s="119" t="s">
        <v>63</v>
      </c>
      <c r="C21">
        <v>2459</v>
      </c>
      <c r="D21">
        <v>0</v>
      </c>
      <c r="E21" t="s">
        <v>782</v>
      </c>
      <c r="F21">
        <v>3</v>
      </c>
      <c r="G21">
        <v>1</v>
      </c>
      <c r="H21">
        <v>1</v>
      </c>
      <c r="I21">
        <v>12</v>
      </c>
      <c r="J21">
        <v>52</v>
      </c>
      <c r="K21">
        <v>31</v>
      </c>
      <c r="M21" t="s">
        <v>782</v>
      </c>
      <c r="N21">
        <v>17</v>
      </c>
      <c r="O21">
        <v>83</v>
      </c>
      <c r="P21">
        <v>1230</v>
      </c>
      <c r="Q21">
        <v>0</v>
      </c>
      <c r="R21" t="s">
        <v>782</v>
      </c>
      <c r="S21">
        <v>4</v>
      </c>
      <c r="T21">
        <v>1</v>
      </c>
      <c r="U21">
        <v>1</v>
      </c>
      <c r="V21">
        <v>15</v>
      </c>
      <c r="W21">
        <v>53</v>
      </c>
      <c r="X21">
        <v>25</v>
      </c>
      <c r="Z21" t="s">
        <v>782</v>
      </c>
      <c r="AA21">
        <v>22</v>
      </c>
      <c r="AB21">
        <v>78</v>
      </c>
      <c r="AC21">
        <v>1229</v>
      </c>
      <c r="AD21">
        <v>0</v>
      </c>
      <c r="AE21">
        <v>0</v>
      </c>
      <c r="AF21">
        <v>2</v>
      </c>
      <c r="AG21">
        <v>0</v>
      </c>
      <c r="AH21">
        <v>0</v>
      </c>
      <c r="AI21">
        <v>9</v>
      </c>
      <c r="AJ21">
        <v>51</v>
      </c>
      <c r="AK21">
        <v>37</v>
      </c>
      <c r="AM21" t="s">
        <v>782</v>
      </c>
      <c r="AN21">
        <v>12</v>
      </c>
      <c r="AO21">
        <v>88</v>
      </c>
      <c r="AP21">
        <v>2459</v>
      </c>
      <c r="AQ21">
        <v>0</v>
      </c>
      <c r="AR21">
        <v>0</v>
      </c>
      <c r="AS21">
        <v>3</v>
      </c>
      <c r="AT21">
        <v>1</v>
      </c>
      <c r="AU21">
        <v>1</v>
      </c>
      <c r="AV21">
        <v>16</v>
      </c>
      <c r="AW21">
        <v>45</v>
      </c>
      <c r="AX21">
        <v>34</v>
      </c>
      <c r="AY21" t="s">
        <v>206</v>
      </c>
      <c r="AZ21">
        <v>0</v>
      </c>
      <c r="BA21">
        <v>21</v>
      </c>
      <c r="BB21">
        <v>79</v>
      </c>
      <c r="BC21">
        <v>1230</v>
      </c>
      <c r="BD21">
        <v>0</v>
      </c>
      <c r="BE21" t="s">
        <v>782</v>
      </c>
      <c r="BF21">
        <v>4</v>
      </c>
      <c r="BG21">
        <v>1</v>
      </c>
      <c r="BH21" t="s">
        <v>782</v>
      </c>
      <c r="BI21">
        <v>15</v>
      </c>
      <c r="BJ21">
        <v>42</v>
      </c>
      <c r="BK21">
        <v>36</v>
      </c>
      <c r="BL21" t="s">
        <v>206</v>
      </c>
      <c r="BM21" t="s">
        <v>782</v>
      </c>
      <c r="BN21">
        <v>22</v>
      </c>
      <c r="BO21">
        <v>78</v>
      </c>
      <c r="BP21">
        <v>1229</v>
      </c>
      <c r="BQ21">
        <v>0</v>
      </c>
      <c r="BR21" t="s">
        <v>782</v>
      </c>
      <c r="BS21">
        <v>2</v>
      </c>
      <c r="BT21">
        <v>1</v>
      </c>
      <c r="BU21" t="s">
        <v>782</v>
      </c>
      <c r="BV21">
        <v>16</v>
      </c>
      <c r="BW21">
        <v>47</v>
      </c>
      <c r="BX21">
        <v>32</v>
      </c>
      <c r="BY21" t="s">
        <v>206</v>
      </c>
      <c r="BZ21" t="s">
        <v>782</v>
      </c>
      <c r="CA21">
        <v>21</v>
      </c>
      <c r="CB21">
        <v>79</v>
      </c>
      <c r="CC21">
        <v>2459</v>
      </c>
      <c r="CD21">
        <v>26</v>
      </c>
      <c r="CE21">
        <v>74</v>
      </c>
      <c r="CF21">
        <v>1230</v>
      </c>
      <c r="CG21">
        <v>30</v>
      </c>
      <c r="CH21">
        <v>70</v>
      </c>
      <c r="CI21">
        <v>1229</v>
      </c>
      <c r="CJ21">
        <v>23</v>
      </c>
      <c r="CK21">
        <v>77</v>
      </c>
      <c r="CL21">
        <v>2459</v>
      </c>
      <c r="CM21">
        <v>33</v>
      </c>
      <c r="CN21">
        <v>67</v>
      </c>
      <c r="CO21">
        <v>1230</v>
      </c>
      <c r="CP21">
        <v>38</v>
      </c>
      <c r="CQ21">
        <v>62</v>
      </c>
      <c r="CR21">
        <v>1229</v>
      </c>
      <c r="CS21">
        <v>27</v>
      </c>
      <c r="CT21">
        <v>73</v>
      </c>
      <c r="CU21">
        <v>2306</v>
      </c>
      <c r="CV21">
        <v>15</v>
      </c>
      <c r="CW21">
        <v>85</v>
      </c>
      <c r="CX21">
        <v>1149</v>
      </c>
      <c r="CY21">
        <v>17</v>
      </c>
      <c r="CZ21">
        <v>83</v>
      </c>
      <c r="DA21">
        <v>1157</v>
      </c>
      <c r="DB21">
        <v>13</v>
      </c>
      <c r="DC21">
        <v>87</v>
      </c>
      <c r="DD21">
        <v>2310</v>
      </c>
      <c r="DE21">
        <v>17</v>
      </c>
      <c r="DF21">
        <v>83</v>
      </c>
      <c r="DG21">
        <v>1156</v>
      </c>
      <c r="DH21">
        <v>17</v>
      </c>
      <c r="DI21">
        <v>83</v>
      </c>
      <c r="DJ21">
        <v>1154</v>
      </c>
      <c r="DK21">
        <v>17</v>
      </c>
      <c r="DL21">
        <v>83</v>
      </c>
    </row>
    <row r="22" spans="1:116" ht="12.75">
      <c r="A22" s="119"/>
      <c r="B22" s="119" t="s">
        <v>64</v>
      </c>
      <c r="C22">
        <v>4687</v>
      </c>
      <c r="D22">
        <v>0</v>
      </c>
      <c r="E22" t="s">
        <v>782</v>
      </c>
      <c r="F22">
        <v>3</v>
      </c>
      <c r="G22">
        <v>1</v>
      </c>
      <c r="H22">
        <v>1</v>
      </c>
      <c r="I22">
        <v>9</v>
      </c>
      <c r="J22">
        <v>48</v>
      </c>
      <c r="K22">
        <v>39</v>
      </c>
      <c r="M22" t="s">
        <v>782</v>
      </c>
      <c r="N22">
        <v>14</v>
      </c>
      <c r="O22">
        <v>86</v>
      </c>
      <c r="P22">
        <v>2413</v>
      </c>
      <c r="Q22">
        <v>0</v>
      </c>
      <c r="R22" t="s">
        <v>782</v>
      </c>
      <c r="S22">
        <v>3</v>
      </c>
      <c r="T22">
        <v>1</v>
      </c>
      <c r="U22">
        <v>1</v>
      </c>
      <c r="V22">
        <v>12</v>
      </c>
      <c r="W22">
        <v>50</v>
      </c>
      <c r="X22">
        <v>33</v>
      </c>
      <c r="Z22" t="s">
        <v>782</v>
      </c>
      <c r="AA22">
        <v>17</v>
      </c>
      <c r="AB22">
        <v>83</v>
      </c>
      <c r="AC22">
        <v>2274</v>
      </c>
      <c r="AD22">
        <v>0</v>
      </c>
      <c r="AE22">
        <v>0</v>
      </c>
      <c r="AF22">
        <v>2</v>
      </c>
      <c r="AG22">
        <v>0</v>
      </c>
      <c r="AH22">
        <v>0</v>
      </c>
      <c r="AI22">
        <v>7</v>
      </c>
      <c r="AJ22">
        <v>45</v>
      </c>
      <c r="AK22">
        <v>45</v>
      </c>
      <c r="AM22" t="s">
        <v>782</v>
      </c>
      <c r="AN22">
        <v>9</v>
      </c>
      <c r="AO22">
        <v>91</v>
      </c>
      <c r="AP22">
        <v>4686</v>
      </c>
      <c r="AQ22">
        <v>0</v>
      </c>
      <c r="AR22">
        <v>0</v>
      </c>
      <c r="AS22">
        <v>2</v>
      </c>
      <c r="AT22">
        <v>1</v>
      </c>
      <c r="AU22">
        <v>0</v>
      </c>
      <c r="AV22">
        <v>11</v>
      </c>
      <c r="AW22">
        <v>40</v>
      </c>
      <c r="AX22">
        <v>46</v>
      </c>
      <c r="AY22" t="s">
        <v>206</v>
      </c>
      <c r="AZ22">
        <v>0</v>
      </c>
      <c r="BA22">
        <v>15</v>
      </c>
      <c r="BB22">
        <v>85</v>
      </c>
      <c r="BC22">
        <v>2412</v>
      </c>
      <c r="BD22">
        <v>0</v>
      </c>
      <c r="BE22">
        <v>0</v>
      </c>
      <c r="BF22">
        <v>3</v>
      </c>
      <c r="BG22">
        <v>1</v>
      </c>
      <c r="BH22" t="s">
        <v>782</v>
      </c>
      <c r="BI22">
        <v>10</v>
      </c>
      <c r="BJ22">
        <v>37</v>
      </c>
      <c r="BK22">
        <v>48</v>
      </c>
      <c r="BL22" t="s">
        <v>206</v>
      </c>
      <c r="BM22" t="s">
        <v>782</v>
      </c>
      <c r="BN22">
        <v>15</v>
      </c>
      <c r="BO22">
        <v>85</v>
      </c>
      <c r="BP22">
        <v>2274</v>
      </c>
      <c r="BQ22">
        <v>0</v>
      </c>
      <c r="BR22">
        <v>0</v>
      </c>
      <c r="BS22">
        <v>2</v>
      </c>
      <c r="BT22">
        <v>1</v>
      </c>
      <c r="BU22" t="s">
        <v>782</v>
      </c>
      <c r="BV22">
        <v>12</v>
      </c>
      <c r="BW22">
        <v>42</v>
      </c>
      <c r="BX22">
        <v>43</v>
      </c>
      <c r="BY22" t="s">
        <v>206</v>
      </c>
      <c r="BZ22" t="s">
        <v>782</v>
      </c>
      <c r="CA22">
        <v>15</v>
      </c>
      <c r="CB22">
        <v>85</v>
      </c>
      <c r="CC22">
        <v>4686</v>
      </c>
      <c r="CD22">
        <v>19</v>
      </c>
      <c r="CE22">
        <v>81</v>
      </c>
      <c r="CF22">
        <v>2412</v>
      </c>
      <c r="CG22">
        <v>21</v>
      </c>
      <c r="CH22">
        <v>79</v>
      </c>
      <c r="CI22">
        <v>2274</v>
      </c>
      <c r="CJ22">
        <v>17</v>
      </c>
      <c r="CK22">
        <v>83</v>
      </c>
      <c r="CL22">
        <v>4686</v>
      </c>
      <c r="CM22">
        <v>26</v>
      </c>
      <c r="CN22">
        <v>74</v>
      </c>
      <c r="CO22">
        <v>2412</v>
      </c>
      <c r="CP22">
        <v>30</v>
      </c>
      <c r="CQ22">
        <v>70</v>
      </c>
      <c r="CR22">
        <v>2274</v>
      </c>
      <c r="CS22">
        <v>21</v>
      </c>
      <c r="CT22">
        <v>79</v>
      </c>
      <c r="CU22">
        <v>4515</v>
      </c>
      <c r="CV22">
        <v>14</v>
      </c>
      <c r="CW22">
        <v>86</v>
      </c>
      <c r="CX22">
        <v>2314</v>
      </c>
      <c r="CY22">
        <v>16</v>
      </c>
      <c r="CZ22">
        <v>84</v>
      </c>
      <c r="DA22">
        <v>2201</v>
      </c>
      <c r="DB22">
        <v>11</v>
      </c>
      <c r="DC22">
        <v>89</v>
      </c>
      <c r="DD22">
        <v>4536</v>
      </c>
      <c r="DE22">
        <v>13</v>
      </c>
      <c r="DF22">
        <v>87</v>
      </c>
      <c r="DG22">
        <v>2333</v>
      </c>
      <c r="DH22">
        <v>13</v>
      </c>
      <c r="DI22">
        <v>87</v>
      </c>
      <c r="DJ22">
        <v>2203</v>
      </c>
      <c r="DK22">
        <v>13</v>
      </c>
      <c r="DL22">
        <v>87</v>
      </c>
    </row>
    <row r="23" spans="1:116" ht="12.75">
      <c r="A23" s="119"/>
      <c r="B23" s="119" t="s">
        <v>108</v>
      </c>
      <c r="C23">
        <v>7881</v>
      </c>
      <c r="D23">
        <v>0</v>
      </c>
      <c r="E23">
        <v>0</v>
      </c>
      <c r="F23">
        <v>3</v>
      </c>
      <c r="G23">
        <v>1</v>
      </c>
      <c r="H23">
        <v>1</v>
      </c>
      <c r="I23">
        <v>11</v>
      </c>
      <c r="J23">
        <v>51</v>
      </c>
      <c r="K23">
        <v>33</v>
      </c>
      <c r="M23">
        <v>0</v>
      </c>
      <c r="N23">
        <v>16</v>
      </c>
      <c r="O23">
        <v>84</v>
      </c>
      <c r="P23">
        <v>3953</v>
      </c>
      <c r="Q23">
        <v>1</v>
      </c>
      <c r="R23" t="s">
        <v>782</v>
      </c>
      <c r="S23">
        <v>4</v>
      </c>
      <c r="T23">
        <v>1</v>
      </c>
      <c r="U23">
        <v>1</v>
      </c>
      <c r="V23">
        <v>13</v>
      </c>
      <c r="W23">
        <v>54</v>
      </c>
      <c r="X23">
        <v>26</v>
      </c>
      <c r="Z23" t="s">
        <v>782</v>
      </c>
      <c r="AA23">
        <v>20</v>
      </c>
      <c r="AB23">
        <v>80</v>
      </c>
      <c r="AC23">
        <v>3928</v>
      </c>
      <c r="AD23">
        <v>0</v>
      </c>
      <c r="AE23" t="s">
        <v>782</v>
      </c>
      <c r="AF23">
        <v>2</v>
      </c>
      <c r="AG23">
        <v>0</v>
      </c>
      <c r="AH23">
        <v>1</v>
      </c>
      <c r="AI23">
        <v>8</v>
      </c>
      <c r="AJ23">
        <v>49</v>
      </c>
      <c r="AK23">
        <v>39</v>
      </c>
      <c r="AM23" t="s">
        <v>782</v>
      </c>
      <c r="AN23">
        <v>12</v>
      </c>
      <c r="AO23">
        <v>88</v>
      </c>
      <c r="AP23">
        <v>7880</v>
      </c>
      <c r="AQ23">
        <v>0</v>
      </c>
      <c r="AR23">
        <v>0</v>
      </c>
      <c r="AS23">
        <v>3</v>
      </c>
      <c r="AT23">
        <v>1</v>
      </c>
      <c r="AU23">
        <v>0</v>
      </c>
      <c r="AV23">
        <v>14</v>
      </c>
      <c r="AW23">
        <v>44</v>
      </c>
      <c r="AX23">
        <v>37</v>
      </c>
      <c r="AY23" t="s">
        <v>206</v>
      </c>
      <c r="AZ23">
        <v>0</v>
      </c>
      <c r="BA23">
        <v>19</v>
      </c>
      <c r="BB23">
        <v>81</v>
      </c>
      <c r="BC23">
        <v>3953</v>
      </c>
      <c r="BD23">
        <v>0</v>
      </c>
      <c r="BE23" t="s">
        <v>782</v>
      </c>
      <c r="BF23">
        <v>4</v>
      </c>
      <c r="BG23">
        <v>1</v>
      </c>
      <c r="BH23">
        <v>0</v>
      </c>
      <c r="BI23">
        <v>12</v>
      </c>
      <c r="BJ23">
        <v>42</v>
      </c>
      <c r="BK23">
        <v>40</v>
      </c>
      <c r="BL23" t="s">
        <v>206</v>
      </c>
      <c r="BM23">
        <v>0</v>
      </c>
      <c r="BN23">
        <v>18</v>
      </c>
      <c r="BO23">
        <v>82</v>
      </c>
      <c r="BP23">
        <v>3927</v>
      </c>
      <c r="BQ23">
        <v>0</v>
      </c>
      <c r="BR23" t="s">
        <v>782</v>
      </c>
      <c r="BS23">
        <v>2</v>
      </c>
      <c r="BT23">
        <v>1</v>
      </c>
      <c r="BU23">
        <v>1</v>
      </c>
      <c r="BV23">
        <v>15</v>
      </c>
      <c r="BW23">
        <v>46</v>
      </c>
      <c r="BX23">
        <v>34</v>
      </c>
      <c r="BY23" t="s">
        <v>206</v>
      </c>
      <c r="BZ23">
        <v>0</v>
      </c>
      <c r="CA23">
        <v>19</v>
      </c>
      <c r="CB23">
        <v>81</v>
      </c>
      <c r="CC23">
        <v>7880</v>
      </c>
      <c r="CD23">
        <v>24</v>
      </c>
      <c r="CE23">
        <v>76</v>
      </c>
      <c r="CF23">
        <v>3953</v>
      </c>
      <c r="CG23">
        <v>25</v>
      </c>
      <c r="CH23">
        <v>75</v>
      </c>
      <c r="CI23">
        <v>3927</v>
      </c>
      <c r="CJ23">
        <v>22</v>
      </c>
      <c r="CK23">
        <v>78</v>
      </c>
      <c r="CL23">
        <v>7880</v>
      </c>
      <c r="CM23">
        <v>30</v>
      </c>
      <c r="CN23">
        <v>70</v>
      </c>
      <c r="CO23">
        <v>3953</v>
      </c>
      <c r="CP23">
        <v>34</v>
      </c>
      <c r="CQ23">
        <v>66</v>
      </c>
      <c r="CR23">
        <v>3927</v>
      </c>
      <c r="CS23">
        <v>26</v>
      </c>
      <c r="CT23">
        <v>74</v>
      </c>
      <c r="CU23">
        <v>7432</v>
      </c>
      <c r="CV23">
        <v>14</v>
      </c>
      <c r="CW23">
        <v>86</v>
      </c>
      <c r="CX23">
        <v>3727</v>
      </c>
      <c r="CY23">
        <v>16</v>
      </c>
      <c r="CZ23">
        <v>84</v>
      </c>
      <c r="DA23">
        <v>3705</v>
      </c>
      <c r="DB23">
        <v>12</v>
      </c>
      <c r="DC23">
        <v>88</v>
      </c>
      <c r="DD23">
        <v>7470</v>
      </c>
      <c r="DE23">
        <v>16</v>
      </c>
      <c r="DF23">
        <v>84</v>
      </c>
      <c r="DG23">
        <v>3771</v>
      </c>
      <c r="DH23">
        <v>15</v>
      </c>
      <c r="DI23">
        <v>85</v>
      </c>
      <c r="DJ23">
        <v>3699</v>
      </c>
      <c r="DK23">
        <v>17</v>
      </c>
      <c r="DL23">
        <v>83</v>
      </c>
    </row>
    <row r="24" spans="1:116" ht="12.75">
      <c r="A24" s="119"/>
      <c r="B24" s="119" t="s">
        <v>17</v>
      </c>
      <c r="C24">
        <v>49772</v>
      </c>
      <c r="D24">
        <v>0</v>
      </c>
      <c r="E24">
        <v>0</v>
      </c>
      <c r="F24">
        <v>4</v>
      </c>
      <c r="G24">
        <v>1</v>
      </c>
      <c r="H24">
        <v>1</v>
      </c>
      <c r="I24">
        <v>13</v>
      </c>
      <c r="J24">
        <v>55</v>
      </c>
      <c r="K24">
        <v>26</v>
      </c>
      <c r="M24">
        <v>0</v>
      </c>
      <c r="N24">
        <v>19</v>
      </c>
      <c r="O24">
        <v>81</v>
      </c>
      <c r="P24">
        <v>25608</v>
      </c>
      <c r="Q24">
        <v>0</v>
      </c>
      <c r="R24">
        <v>0</v>
      </c>
      <c r="S24">
        <v>5</v>
      </c>
      <c r="T24">
        <v>1</v>
      </c>
      <c r="U24">
        <v>1</v>
      </c>
      <c r="V24">
        <v>15</v>
      </c>
      <c r="W24">
        <v>56</v>
      </c>
      <c r="X24">
        <v>21</v>
      </c>
      <c r="Z24">
        <v>0</v>
      </c>
      <c r="AA24">
        <v>23</v>
      </c>
      <c r="AB24">
        <v>77</v>
      </c>
      <c r="AC24">
        <v>24164</v>
      </c>
      <c r="AD24">
        <v>0</v>
      </c>
      <c r="AE24">
        <v>0</v>
      </c>
      <c r="AF24">
        <v>3</v>
      </c>
      <c r="AG24">
        <v>1</v>
      </c>
      <c r="AH24">
        <v>0</v>
      </c>
      <c r="AI24">
        <v>10</v>
      </c>
      <c r="AJ24">
        <v>54</v>
      </c>
      <c r="AK24">
        <v>31</v>
      </c>
      <c r="AM24">
        <v>0</v>
      </c>
      <c r="AN24">
        <v>15</v>
      </c>
      <c r="AO24">
        <v>85</v>
      </c>
      <c r="AP24">
        <v>49767</v>
      </c>
      <c r="AQ24">
        <v>0</v>
      </c>
      <c r="AR24">
        <v>0</v>
      </c>
      <c r="AS24">
        <v>4</v>
      </c>
      <c r="AT24">
        <v>1</v>
      </c>
      <c r="AU24">
        <v>1</v>
      </c>
      <c r="AV24">
        <v>14</v>
      </c>
      <c r="AW24">
        <v>44</v>
      </c>
      <c r="AX24">
        <v>36</v>
      </c>
      <c r="AY24" t="s">
        <v>206</v>
      </c>
      <c r="AZ24" t="s">
        <v>782</v>
      </c>
      <c r="BA24">
        <v>20</v>
      </c>
      <c r="BB24">
        <v>80</v>
      </c>
      <c r="BC24">
        <v>25606</v>
      </c>
      <c r="BD24">
        <v>0</v>
      </c>
      <c r="BE24">
        <v>0</v>
      </c>
      <c r="BF24">
        <v>4</v>
      </c>
      <c r="BG24">
        <v>1</v>
      </c>
      <c r="BH24">
        <v>1</v>
      </c>
      <c r="BI24">
        <v>13</v>
      </c>
      <c r="BJ24">
        <v>42</v>
      </c>
      <c r="BK24">
        <v>38</v>
      </c>
      <c r="BL24" t="s">
        <v>206</v>
      </c>
      <c r="BM24" t="s">
        <v>782</v>
      </c>
      <c r="BN24">
        <v>19</v>
      </c>
      <c r="BO24">
        <v>81</v>
      </c>
      <c r="BP24">
        <v>24161</v>
      </c>
      <c r="BQ24">
        <v>0</v>
      </c>
      <c r="BR24">
        <v>0</v>
      </c>
      <c r="BS24">
        <v>3</v>
      </c>
      <c r="BT24">
        <v>1</v>
      </c>
      <c r="BU24">
        <v>1</v>
      </c>
      <c r="BV24">
        <v>15</v>
      </c>
      <c r="BW24">
        <v>45</v>
      </c>
      <c r="BX24">
        <v>34</v>
      </c>
      <c r="BY24" t="s">
        <v>206</v>
      </c>
      <c r="BZ24">
        <v>0</v>
      </c>
      <c r="CA24">
        <v>21</v>
      </c>
      <c r="CB24">
        <v>79</v>
      </c>
      <c r="CC24">
        <v>49767</v>
      </c>
      <c r="CD24">
        <v>26</v>
      </c>
      <c r="CE24">
        <v>74</v>
      </c>
      <c r="CF24">
        <v>25606</v>
      </c>
      <c r="CG24">
        <v>27</v>
      </c>
      <c r="CH24">
        <v>73</v>
      </c>
      <c r="CI24">
        <v>24161</v>
      </c>
      <c r="CJ24">
        <v>24</v>
      </c>
      <c r="CK24">
        <v>76</v>
      </c>
      <c r="CL24">
        <v>49767</v>
      </c>
      <c r="CM24">
        <v>32</v>
      </c>
      <c r="CN24">
        <v>68</v>
      </c>
      <c r="CO24">
        <v>25606</v>
      </c>
      <c r="CP24">
        <v>35</v>
      </c>
      <c r="CQ24">
        <v>65</v>
      </c>
      <c r="CR24">
        <v>24161</v>
      </c>
      <c r="CS24">
        <v>28</v>
      </c>
      <c r="CT24">
        <v>72</v>
      </c>
      <c r="CU24">
        <v>46403</v>
      </c>
      <c r="CV24">
        <v>12</v>
      </c>
      <c r="CW24">
        <v>88</v>
      </c>
      <c r="CX24">
        <v>23731</v>
      </c>
      <c r="CY24">
        <v>14</v>
      </c>
      <c r="CZ24">
        <v>86</v>
      </c>
      <c r="DA24">
        <v>22672</v>
      </c>
      <c r="DB24">
        <v>11</v>
      </c>
      <c r="DC24">
        <v>89</v>
      </c>
      <c r="DD24">
        <v>46821</v>
      </c>
      <c r="DE24">
        <v>14</v>
      </c>
      <c r="DF24">
        <v>86</v>
      </c>
      <c r="DG24">
        <v>24075</v>
      </c>
      <c r="DH24">
        <v>13</v>
      </c>
      <c r="DI24">
        <v>87</v>
      </c>
      <c r="DJ24">
        <v>22746</v>
      </c>
      <c r="DK24">
        <v>15</v>
      </c>
      <c r="DL24">
        <v>85</v>
      </c>
    </row>
    <row r="25" spans="1:116" ht="12.75">
      <c r="A25" s="119"/>
      <c r="B25" s="119" t="s">
        <v>65</v>
      </c>
      <c r="C25">
        <v>13527</v>
      </c>
      <c r="D25">
        <v>0</v>
      </c>
      <c r="E25">
        <v>0</v>
      </c>
      <c r="F25">
        <v>2</v>
      </c>
      <c r="G25">
        <v>1</v>
      </c>
      <c r="H25">
        <v>0</v>
      </c>
      <c r="I25">
        <v>9</v>
      </c>
      <c r="J25">
        <v>53</v>
      </c>
      <c r="K25">
        <v>35</v>
      </c>
      <c r="M25" t="s">
        <v>782</v>
      </c>
      <c r="N25">
        <v>12</v>
      </c>
      <c r="O25">
        <v>88</v>
      </c>
      <c r="P25">
        <v>7005</v>
      </c>
      <c r="Q25">
        <v>0</v>
      </c>
      <c r="R25">
        <v>0</v>
      </c>
      <c r="S25">
        <v>3</v>
      </c>
      <c r="T25">
        <v>1</v>
      </c>
      <c r="U25">
        <v>1</v>
      </c>
      <c r="V25">
        <v>11</v>
      </c>
      <c r="W25">
        <v>55</v>
      </c>
      <c r="X25">
        <v>29</v>
      </c>
      <c r="Z25" t="s">
        <v>782</v>
      </c>
      <c r="AA25">
        <v>16</v>
      </c>
      <c r="AB25">
        <v>84</v>
      </c>
      <c r="AC25">
        <v>6522</v>
      </c>
      <c r="AD25">
        <v>0</v>
      </c>
      <c r="AE25">
        <v>0</v>
      </c>
      <c r="AF25">
        <v>2</v>
      </c>
      <c r="AG25">
        <v>0</v>
      </c>
      <c r="AH25">
        <v>0</v>
      </c>
      <c r="AI25">
        <v>6</v>
      </c>
      <c r="AJ25">
        <v>50</v>
      </c>
      <c r="AK25">
        <v>41</v>
      </c>
      <c r="AM25">
        <v>0</v>
      </c>
      <c r="AN25">
        <v>9</v>
      </c>
      <c r="AO25">
        <v>91</v>
      </c>
      <c r="AP25">
        <v>13526</v>
      </c>
      <c r="AQ25">
        <v>0</v>
      </c>
      <c r="AR25">
        <v>0</v>
      </c>
      <c r="AS25">
        <v>2</v>
      </c>
      <c r="AT25">
        <v>1</v>
      </c>
      <c r="AU25">
        <v>0</v>
      </c>
      <c r="AV25">
        <v>10</v>
      </c>
      <c r="AW25">
        <v>39</v>
      </c>
      <c r="AX25">
        <v>47</v>
      </c>
      <c r="AY25" t="s">
        <v>206</v>
      </c>
      <c r="AZ25" t="s">
        <v>782</v>
      </c>
      <c r="BA25">
        <v>14</v>
      </c>
      <c r="BB25">
        <v>86</v>
      </c>
      <c r="BC25">
        <v>7004</v>
      </c>
      <c r="BD25">
        <v>0</v>
      </c>
      <c r="BE25">
        <v>0</v>
      </c>
      <c r="BF25">
        <v>3</v>
      </c>
      <c r="BG25">
        <v>0</v>
      </c>
      <c r="BH25">
        <v>0</v>
      </c>
      <c r="BI25">
        <v>9</v>
      </c>
      <c r="BJ25">
        <v>38</v>
      </c>
      <c r="BK25">
        <v>49</v>
      </c>
      <c r="BL25" t="s">
        <v>206</v>
      </c>
      <c r="BM25" t="s">
        <v>782</v>
      </c>
      <c r="BN25">
        <v>13</v>
      </c>
      <c r="BO25">
        <v>87</v>
      </c>
      <c r="BP25">
        <v>6522</v>
      </c>
      <c r="BQ25">
        <v>0</v>
      </c>
      <c r="BR25">
        <v>0</v>
      </c>
      <c r="BS25">
        <v>2</v>
      </c>
      <c r="BT25">
        <v>1</v>
      </c>
      <c r="BU25">
        <v>0</v>
      </c>
      <c r="BV25">
        <v>11</v>
      </c>
      <c r="BW25">
        <v>40</v>
      </c>
      <c r="BX25">
        <v>45</v>
      </c>
      <c r="BY25" t="s">
        <v>206</v>
      </c>
      <c r="BZ25">
        <v>0</v>
      </c>
      <c r="CA25">
        <v>14</v>
      </c>
      <c r="CB25">
        <v>86</v>
      </c>
      <c r="CC25">
        <v>13526</v>
      </c>
      <c r="CD25">
        <v>18</v>
      </c>
      <c r="CE25">
        <v>82</v>
      </c>
      <c r="CF25">
        <v>7004</v>
      </c>
      <c r="CG25">
        <v>20</v>
      </c>
      <c r="CH25">
        <v>80</v>
      </c>
      <c r="CI25">
        <v>6522</v>
      </c>
      <c r="CJ25">
        <v>17</v>
      </c>
      <c r="CK25">
        <v>83</v>
      </c>
      <c r="CL25">
        <v>13526</v>
      </c>
      <c r="CM25">
        <v>23</v>
      </c>
      <c r="CN25">
        <v>77</v>
      </c>
      <c r="CO25">
        <v>7004</v>
      </c>
      <c r="CP25">
        <v>26</v>
      </c>
      <c r="CQ25">
        <v>74</v>
      </c>
      <c r="CR25">
        <v>6522</v>
      </c>
      <c r="CS25">
        <v>20</v>
      </c>
      <c r="CT25">
        <v>80</v>
      </c>
      <c r="CU25">
        <v>12817</v>
      </c>
      <c r="CV25">
        <v>11</v>
      </c>
      <c r="CW25">
        <v>89</v>
      </c>
      <c r="CX25">
        <v>6609</v>
      </c>
      <c r="CY25">
        <v>12</v>
      </c>
      <c r="CZ25">
        <v>88</v>
      </c>
      <c r="DA25">
        <v>6208</v>
      </c>
      <c r="DB25">
        <v>10</v>
      </c>
      <c r="DC25">
        <v>90</v>
      </c>
      <c r="DD25">
        <v>12963</v>
      </c>
      <c r="DE25">
        <v>11</v>
      </c>
      <c r="DF25">
        <v>89</v>
      </c>
      <c r="DG25">
        <v>6715</v>
      </c>
      <c r="DH25">
        <v>10</v>
      </c>
      <c r="DI25">
        <v>90</v>
      </c>
      <c r="DJ25">
        <v>6248</v>
      </c>
      <c r="DK25">
        <v>12</v>
      </c>
      <c r="DL25">
        <v>88</v>
      </c>
    </row>
    <row r="26" spans="1:116" ht="12.75">
      <c r="A26" s="119"/>
      <c r="B26" s="119" t="s">
        <v>66</v>
      </c>
      <c r="C26">
        <v>20820</v>
      </c>
      <c r="D26">
        <v>0</v>
      </c>
      <c r="E26">
        <v>0</v>
      </c>
      <c r="F26">
        <v>5</v>
      </c>
      <c r="G26">
        <v>1</v>
      </c>
      <c r="H26">
        <v>1</v>
      </c>
      <c r="I26">
        <v>16</v>
      </c>
      <c r="J26">
        <v>56</v>
      </c>
      <c r="K26">
        <v>20</v>
      </c>
      <c r="M26" t="s">
        <v>782</v>
      </c>
      <c r="N26">
        <v>24</v>
      </c>
      <c r="O26">
        <v>76</v>
      </c>
      <c r="P26">
        <v>10664</v>
      </c>
      <c r="Q26">
        <v>0</v>
      </c>
      <c r="R26">
        <v>0</v>
      </c>
      <c r="S26">
        <v>6</v>
      </c>
      <c r="T26">
        <v>2</v>
      </c>
      <c r="U26">
        <v>1</v>
      </c>
      <c r="V26">
        <v>19</v>
      </c>
      <c r="W26">
        <v>56</v>
      </c>
      <c r="X26">
        <v>16</v>
      </c>
      <c r="Z26">
        <v>0</v>
      </c>
      <c r="AA26">
        <v>28</v>
      </c>
      <c r="AB26">
        <v>72</v>
      </c>
      <c r="AC26">
        <v>10156</v>
      </c>
      <c r="AD26">
        <v>0</v>
      </c>
      <c r="AE26">
        <v>0</v>
      </c>
      <c r="AF26">
        <v>4</v>
      </c>
      <c r="AG26">
        <v>1</v>
      </c>
      <c r="AH26">
        <v>1</v>
      </c>
      <c r="AI26">
        <v>13</v>
      </c>
      <c r="AJ26">
        <v>56</v>
      </c>
      <c r="AK26">
        <v>25</v>
      </c>
      <c r="AM26" t="s">
        <v>782</v>
      </c>
      <c r="AN26">
        <v>19</v>
      </c>
      <c r="AO26">
        <v>81</v>
      </c>
      <c r="AP26">
        <v>20819</v>
      </c>
      <c r="AQ26">
        <v>0</v>
      </c>
      <c r="AR26">
        <v>0</v>
      </c>
      <c r="AS26">
        <v>4</v>
      </c>
      <c r="AT26">
        <v>2</v>
      </c>
      <c r="AU26">
        <v>1</v>
      </c>
      <c r="AV26">
        <v>18</v>
      </c>
      <c r="AW26">
        <v>47</v>
      </c>
      <c r="AX26">
        <v>27</v>
      </c>
      <c r="AY26" t="s">
        <v>206</v>
      </c>
      <c r="AZ26">
        <v>0</v>
      </c>
      <c r="BA26">
        <v>25</v>
      </c>
      <c r="BB26">
        <v>75</v>
      </c>
      <c r="BC26">
        <v>10664</v>
      </c>
      <c r="BD26">
        <v>0</v>
      </c>
      <c r="BE26">
        <v>0</v>
      </c>
      <c r="BF26">
        <v>5</v>
      </c>
      <c r="BG26">
        <v>2</v>
      </c>
      <c r="BH26">
        <v>1</v>
      </c>
      <c r="BI26">
        <v>16</v>
      </c>
      <c r="BJ26">
        <v>46</v>
      </c>
      <c r="BK26">
        <v>30</v>
      </c>
      <c r="BL26" t="s">
        <v>206</v>
      </c>
      <c r="BM26">
        <v>0</v>
      </c>
      <c r="BN26">
        <v>24</v>
      </c>
      <c r="BO26">
        <v>76</v>
      </c>
      <c r="BP26">
        <v>10155</v>
      </c>
      <c r="BQ26">
        <v>0</v>
      </c>
      <c r="BR26">
        <v>0</v>
      </c>
      <c r="BS26">
        <v>4</v>
      </c>
      <c r="BT26">
        <v>2</v>
      </c>
      <c r="BU26">
        <v>1</v>
      </c>
      <c r="BV26">
        <v>19</v>
      </c>
      <c r="BW26">
        <v>49</v>
      </c>
      <c r="BX26">
        <v>25</v>
      </c>
      <c r="BY26" t="s">
        <v>206</v>
      </c>
      <c r="BZ26">
        <v>0</v>
      </c>
      <c r="CA26">
        <v>26</v>
      </c>
      <c r="CB26">
        <v>74</v>
      </c>
      <c r="CC26">
        <v>20819</v>
      </c>
      <c r="CD26">
        <v>32</v>
      </c>
      <c r="CE26">
        <v>68</v>
      </c>
      <c r="CF26">
        <v>10664</v>
      </c>
      <c r="CG26">
        <v>34</v>
      </c>
      <c r="CH26">
        <v>66</v>
      </c>
      <c r="CI26">
        <v>10155</v>
      </c>
      <c r="CJ26">
        <v>31</v>
      </c>
      <c r="CK26">
        <v>69</v>
      </c>
      <c r="CL26">
        <v>20819</v>
      </c>
      <c r="CM26">
        <v>39</v>
      </c>
      <c r="CN26">
        <v>61</v>
      </c>
      <c r="CO26">
        <v>10664</v>
      </c>
      <c r="CP26">
        <v>42</v>
      </c>
      <c r="CQ26">
        <v>58</v>
      </c>
      <c r="CR26">
        <v>10155</v>
      </c>
      <c r="CS26">
        <v>35</v>
      </c>
      <c r="CT26">
        <v>65</v>
      </c>
      <c r="CU26">
        <v>19747</v>
      </c>
      <c r="CV26">
        <v>14</v>
      </c>
      <c r="CW26">
        <v>86</v>
      </c>
      <c r="CX26">
        <v>10088</v>
      </c>
      <c r="CY26">
        <v>15</v>
      </c>
      <c r="CZ26">
        <v>85</v>
      </c>
      <c r="DA26">
        <v>9659</v>
      </c>
      <c r="DB26">
        <v>12</v>
      </c>
      <c r="DC26">
        <v>88</v>
      </c>
      <c r="DD26">
        <v>19820</v>
      </c>
      <c r="DE26">
        <v>17</v>
      </c>
      <c r="DF26">
        <v>83</v>
      </c>
      <c r="DG26">
        <v>10172</v>
      </c>
      <c r="DH26">
        <v>16</v>
      </c>
      <c r="DI26">
        <v>84</v>
      </c>
      <c r="DJ26">
        <v>9648</v>
      </c>
      <c r="DK26">
        <v>19</v>
      </c>
      <c r="DL26">
        <v>81</v>
      </c>
    </row>
    <row r="27" spans="1:116" ht="12.75">
      <c r="A27" s="119"/>
      <c r="B27" s="119" t="s">
        <v>67</v>
      </c>
      <c r="C27">
        <v>8504</v>
      </c>
      <c r="D27">
        <v>0</v>
      </c>
      <c r="E27">
        <v>0</v>
      </c>
      <c r="F27">
        <v>4</v>
      </c>
      <c r="G27">
        <v>1</v>
      </c>
      <c r="H27">
        <v>1</v>
      </c>
      <c r="I27">
        <v>13</v>
      </c>
      <c r="J27">
        <v>58</v>
      </c>
      <c r="K27">
        <v>23</v>
      </c>
      <c r="M27" t="s">
        <v>782</v>
      </c>
      <c r="N27">
        <v>18</v>
      </c>
      <c r="O27">
        <v>82</v>
      </c>
      <c r="P27">
        <v>4365</v>
      </c>
      <c r="Q27">
        <v>0</v>
      </c>
      <c r="R27" t="s">
        <v>782</v>
      </c>
      <c r="S27">
        <v>5</v>
      </c>
      <c r="T27">
        <v>1</v>
      </c>
      <c r="U27">
        <v>1</v>
      </c>
      <c r="V27">
        <v>15</v>
      </c>
      <c r="W27">
        <v>60</v>
      </c>
      <c r="X27">
        <v>19</v>
      </c>
      <c r="Z27">
        <v>0</v>
      </c>
      <c r="AA27">
        <v>22</v>
      </c>
      <c r="AB27">
        <v>78</v>
      </c>
      <c r="AC27">
        <v>4139</v>
      </c>
      <c r="AD27">
        <v>0</v>
      </c>
      <c r="AE27" t="s">
        <v>782</v>
      </c>
      <c r="AF27">
        <v>3</v>
      </c>
      <c r="AG27">
        <v>1</v>
      </c>
      <c r="AH27">
        <v>0</v>
      </c>
      <c r="AI27">
        <v>10</v>
      </c>
      <c r="AJ27">
        <v>57</v>
      </c>
      <c r="AK27">
        <v>28</v>
      </c>
      <c r="AM27" t="s">
        <v>782</v>
      </c>
      <c r="AN27">
        <v>14</v>
      </c>
      <c r="AO27">
        <v>86</v>
      </c>
      <c r="AP27">
        <v>8504</v>
      </c>
      <c r="AQ27">
        <v>0</v>
      </c>
      <c r="AR27">
        <v>0</v>
      </c>
      <c r="AS27">
        <v>4</v>
      </c>
      <c r="AT27">
        <v>1</v>
      </c>
      <c r="AU27">
        <v>1</v>
      </c>
      <c r="AV27">
        <v>15</v>
      </c>
      <c r="AW27">
        <v>47</v>
      </c>
      <c r="AX27">
        <v>32</v>
      </c>
      <c r="AY27" t="s">
        <v>206</v>
      </c>
      <c r="AZ27">
        <v>0</v>
      </c>
      <c r="BA27">
        <v>20</v>
      </c>
      <c r="BB27">
        <v>80</v>
      </c>
      <c r="BC27">
        <v>4365</v>
      </c>
      <c r="BD27" t="s">
        <v>782</v>
      </c>
      <c r="BE27">
        <v>0</v>
      </c>
      <c r="BF27">
        <v>4</v>
      </c>
      <c r="BG27">
        <v>1</v>
      </c>
      <c r="BH27">
        <v>1</v>
      </c>
      <c r="BI27">
        <v>13</v>
      </c>
      <c r="BJ27">
        <v>46</v>
      </c>
      <c r="BK27">
        <v>35</v>
      </c>
      <c r="BL27" t="s">
        <v>206</v>
      </c>
      <c r="BM27">
        <v>0</v>
      </c>
      <c r="BN27">
        <v>19</v>
      </c>
      <c r="BO27">
        <v>81</v>
      </c>
      <c r="BP27">
        <v>4139</v>
      </c>
      <c r="BQ27" t="s">
        <v>782</v>
      </c>
      <c r="BR27">
        <v>0</v>
      </c>
      <c r="BS27">
        <v>3</v>
      </c>
      <c r="BT27">
        <v>1</v>
      </c>
      <c r="BU27">
        <v>1</v>
      </c>
      <c r="BV27">
        <v>17</v>
      </c>
      <c r="BW27">
        <v>49</v>
      </c>
      <c r="BX27">
        <v>29</v>
      </c>
      <c r="BY27" t="s">
        <v>206</v>
      </c>
      <c r="BZ27">
        <v>0</v>
      </c>
      <c r="CA27">
        <v>22</v>
      </c>
      <c r="CB27">
        <v>78</v>
      </c>
      <c r="CC27">
        <v>8504</v>
      </c>
      <c r="CD27">
        <v>26</v>
      </c>
      <c r="CE27">
        <v>74</v>
      </c>
      <c r="CF27">
        <v>4365</v>
      </c>
      <c r="CG27">
        <v>27</v>
      </c>
      <c r="CH27">
        <v>73</v>
      </c>
      <c r="CI27">
        <v>4139</v>
      </c>
      <c r="CJ27">
        <v>25</v>
      </c>
      <c r="CK27">
        <v>75</v>
      </c>
      <c r="CL27">
        <v>8504</v>
      </c>
      <c r="CM27">
        <v>32</v>
      </c>
      <c r="CN27">
        <v>68</v>
      </c>
      <c r="CO27">
        <v>4365</v>
      </c>
      <c r="CP27">
        <v>35</v>
      </c>
      <c r="CQ27">
        <v>65</v>
      </c>
      <c r="CR27">
        <v>4139</v>
      </c>
      <c r="CS27">
        <v>29</v>
      </c>
      <c r="CT27">
        <v>71</v>
      </c>
      <c r="CU27">
        <v>8150</v>
      </c>
      <c r="CV27">
        <v>11</v>
      </c>
      <c r="CW27">
        <v>89</v>
      </c>
      <c r="CX27">
        <v>4155</v>
      </c>
      <c r="CY27">
        <v>12</v>
      </c>
      <c r="CZ27">
        <v>88</v>
      </c>
      <c r="DA27">
        <v>3995</v>
      </c>
      <c r="DB27">
        <v>9</v>
      </c>
      <c r="DC27">
        <v>91</v>
      </c>
      <c r="DD27">
        <v>8175</v>
      </c>
      <c r="DE27">
        <v>14</v>
      </c>
      <c r="DF27">
        <v>86</v>
      </c>
      <c r="DG27">
        <v>4181</v>
      </c>
      <c r="DH27">
        <v>13</v>
      </c>
      <c r="DI27">
        <v>87</v>
      </c>
      <c r="DJ27">
        <v>3994</v>
      </c>
      <c r="DK27">
        <v>16</v>
      </c>
      <c r="DL27">
        <v>84</v>
      </c>
    </row>
    <row r="28" spans="1:116" ht="12.75">
      <c r="A28" s="119"/>
      <c r="B28" s="119" t="s">
        <v>109</v>
      </c>
      <c r="C28">
        <v>6921</v>
      </c>
      <c r="D28">
        <v>0</v>
      </c>
      <c r="E28">
        <v>0</v>
      </c>
      <c r="F28">
        <v>5</v>
      </c>
      <c r="G28">
        <v>1</v>
      </c>
      <c r="H28">
        <v>1</v>
      </c>
      <c r="I28">
        <v>11</v>
      </c>
      <c r="J28">
        <v>51</v>
      </c>
      <c r="K28">
        <v>31</v>
      </c>
      <c r="M28" t="s">
        <v>782</v>
      </c>
      <c r="N28">
        <v>18</v>
      </c>
      <c r="O28">
        <v>82</v>
      </c>
      <c r="P28">
        <v>3574</v>
      </c>
      <c r="Q28">
        <v>0</v>
      </c>
      <c r="R28" t="s">
        <v>782</v>
      </c>
      <c r="S28">
        <v>6</v>
      </c>
      <c r="T28">
        <v>1</v>
      </c>
      <c r="U28">
        <v>1</v>
      </c>
      <c r="V28">
        <v>13</v>
      </c>
      <c r="W28">
        <v>53</v>
      </c>
      <c r="X28">
        <v>26</v>
      </c>
      <c r="Z28" t="s">
        <v>782</v>
      </c>
      <c r="AA28">
        <v>21</v>
      </c>
      <c r="AB28">
        <v>79</v>
      </c>
      <c r="AC28">
        <v>3347</v>
      </c>
      <c r="AD28">
        <v>0</v>
      </c>
      <c r="AE28" t="s">
        <v>782</v>
      </c>
      <c r="AF28">
        <v>4</v>
      </c>
      <c r="AG28">
        <v>1</v>
      </c>
      <c r="AH28">
        <v>1</v>
      </c>
      <c r="AI28">
        <v>8</v>
      </c>
      <c r="AJ28">
        <v>50</v>
      </c>
      <c r="AK28">
        <v>36</v>
      </c>
      <c r="AM28">
        <v>0</v>
      </c>
      <c r="AN28">
        <v>14</v>
      </c>
      <c r="AO28">
        <v>86</v>
      </c>
      <c r="AP28">
        <v>6918</v>
      </c>
      <c r="AQ28">
        <v>0</v>
      </c>
      <c r="AR28">
        <v>0</v>
      </c>
      <c r="AS28">
        <v>4</v>
      </c>
      <c r="AT28">
        <v>1</v>
      </c>
      <c r="AU28">
        <v>0</v>
      </c>
      <c r="AV28">
        <v>11</v>
      </c>
      <c r="AW28">
        <v>37</v>
      </c>
      <c r="AX28">
        <v>47</v>
      </c>
      <c r="AY28" t="s">
        <v>206</v>
      </c>
      <c r="AZ28">
        <v>0</v>
      </c>
      <c r="BA28">
        <v>16</v>
      </c>
      <c r="BB28">
        <v>84</v>
      </c>
      <c r="BC28">
        <v>3573</v>
      </c>
      <c r="BD28" t="s">
        <v>782</v>
      </c>
      <c r="BE28">
        <v>0</v>
      </c>
      <c r="BF28">
        <v>4</v>
      </c>
      <c r="BG28">
        <v>1</v>
      </c>
      <c r="BH28">
        <v>0</v>
      </c>
      <c r="BI28">
        <v>10</v>
      </c>
      <c r="BJ28">
        <v>36</v>
      </c>
      <c r="BK28">
        <v>48</v>
      </c>
      <c r="BL28" t="s">
        <v>206</v>
      </c>
      <c r="BM28">
        <v>0</v>
      </c>
      <c r="BN28">
        <v>16</v>
      </c>
      <c r="BO28">
        <v>84</v>
      </c>
      <c r="BP28">
        <v>3345</v>
      </c>
      <c r="BQ28" t="s">
        <v>782</v>
      </c>
      <c r="BR28">
        <v>0</v>
      </c>
      <c r="BS28">
        <v>3</v>
      </c>
      <c r="BT28">
        <v>1</v>
      </c>
      <c r="BU28">
        <v>0</v>
      </c>
      <c r="BV28">
        <v>11</v>
      </c>
      <c r="BW28">
        <v>38</v>
      </c>
      <c r="BX28">
        <v>46</v>
      </c>
      <c r="BY28" t="s">
        <v>206</v>
      </c>
      <c r="BZ28">
        <v>0</v>
      </c>
      <c r="CA28">
        <v>16</v>
      </c>
      <c r="CB28">
        <v>84</v>
      </c>
      <c r="CC28">
        <v>6918</v>
      </c>
      <c r="CD28">
        <v>22</v>
      </c>
      <c r="CE28">
        <v>78</v>
      </c>
      <c r="CF28">
        <v>3573</v>
      </c>
      <c r="CG28">
        <v>25</v>
      </c>
      <c r="CH28">
        <v>75</v>
      </c>
      <c r="CI28">
        <v>3345</v>
      </c>
      <c r="CJ28">
        <v>20</v>
      </c>
      <c r="CK28">
        <v>80</v>
      </c>
      <c r="CL28">
        <v>6918</v>
      </c>
      <c r="CM28">
        <v>27</v>
      </c>
      <c r="CN28">
        <v>73</v>
      </c>
      <c r="CO28">
        <v>3573</v>
      </c>
      <c r="CP28">
        <v>31</v>
      </c>
      <c r="CQ28">
        <v>69</v>
      </c>
      <c r="CR28">
        <v>3345</v>
      </c>
      <c r="CS28">
        <v>23</v>
      </c>
      <c r="CT28">
        <v>77</v>
      </c>
      <c r="CU28">
        <v>5689</v>
      </c>
      <c r="CV28">
        <v>11</v>
      </c>
      <c r="CW28">
        <v>89</v>
      </c>
      <c r="CX28">
        <v>2879</v>
      </c>
      <c r="CY28">
        <v>12</v>
      </c>
      <c r="CZ28">
        <v>88</v>
      </c>
      <c r="DA28">
        <v>2810</v>
      </c>
      <c r="DB28">
        <v>10</v>
      </c>
      <c r="DC28">
        <v>90</v>
      </c>
      <c r="DD28">
        <v>5863</v>
      </c>
      <c r="DE28">
        <v>9</v>
      </c>
      <c r="DF28">
        <v>91</v>
      </c>
      <c r="DG28">
        <v>3007</v>
      </c>
      <c r="DH28">
        <v>9</v>
      </c>
      <c r="DI28">
        <v>91</v>
      </c>
      <c r="DJ28">
        <v>2856</v>
      </c>
      <c r="DK28">
        <v>10</v>
      </c>
      <c r="DL28">
        <v>90</v>
      </c>
    </row>
    <row r="29" spans="1:116" ht="12.75">
      <c r="A29" s="119"/>
      <c r="B29" s="119" t="s">
        <v>22</v>
      </c>
      <c r="C29">
        <v>26848</v>
      </c>
      <c r="D29">
        <v>0</v>
      </c>
      <c r="E29">
        <v>0</v>
      </c>
      <c r="F29">
        <v>5</v>
      </c>
      <c r="G29">
        <v>1</v>
      </c>
      <c r="H29">
        <v>1</v>
      </c>
      <c r="I29">
        <v>14</v>
      </c>
      <c r="J29">
        <v>57</v>
      </c>
      <c r="K29">
        <v>22</v>
      </c>
      <c r="M29">
        <v>0</v>
      </c>
      <c r="N29">
        <v>21</v>
      </c>
      <c r="O29">
        <v>79</v>
      </c>
      <c r="P29">
        <v>13628</v>
      </c>
      <c r="Q29">
        <v>0</v>
      </c>
      <c r="R29">
        <v>0</v>
      </c>
      <c r="S29">
        <v>6</v>
      </c>
      <c r="T29">
        <v>2</v>
      </c>
      <c r="U29">
        <v>1</v>
      </c>
      <c r="V29">
        <v>17</v>
      </c>
      <c r="W29">
        <v>57</v>
      </c>
      <c r="X29">
        <v>17</v>
      </c>
      <c r="Z29" t="s">
        <v>782</v>
      </c>
      <c r="AA29">
        <v>27</v>
      </c>
      <c r="AB29">
        <v>73</v>
      </c>
      <c r="AC29">
        <v>13220</v>
      </c>
      <c r="AD29">
        <v>0</v>
      </c>
      <c r="AE29">
        <v>0</v>
      </c>
      <c r="AF29">
        <v>3</v>
      </c>
      <c r="AG29">
        <v>1</v>
      </c>
      <c r="AH29">
        <v>0</v>
      </c>
      <c r="AI29">
        <v>11</v>
      </c>
      <c r="AJ29">
        <v>57</v>
      </c>
      <c r="AK29">
        <v>28</v>
      </c>
      <c r="AM29" t="s">
        <v>782</v>
      </c>
      <c r="AN29">
        <v>15</v>
      </c>
      <c r="AO29">
        <v>85</v>
      </c>
      <c r="AP29">
        <v>26847</v>
      </c>
      <c r="AQ29">
        <v>0</v>
      </c>
      <c r="AR29">
        <v>0</v>
      </c>
      <c r="AS29">
        <v>4</v>
      </c>
      <c r="AT29">
        <v>2</v>
      </c>
      <c r="AU29">
        <v>1</v>
      </c>
      <c r="AV29">
        <v>18</v>
      </c>
      <c r="AW29">
        <v>49</v>
      </c>
      <c r="AX29">
        <v>26</v>
      </c>
      <c r="AY29" t="s">
        <v>206</v>
      </c>
      <c r="AZ29">
        <v>0</v>
      </c>
      <c r="BA29">
        <v>25</v>
      </c>
      <c r="BB29">
        <v>75</v>
      </c>
      <c r="BC29">
        <v>13628</v>
      </c>
      <c r="BD29">
        <v>0</v>
      </c>
      <c r="BE29" t="s">
        <v>782</v>
      </c>
      <c r="BF29">
        <v>5</v>
      </c>
      <c r="BG29">
        <v>2</v>
      </c>
      <c r="BH29">
        <v>1</v>
      </c>
      <c r="BI29">
        <v>18</v>
      </c>
      <c r="BJ29">
        <v>47</v>
      </c>
      <c r="BK29">
        <v>26</v>
      </c>
      <c r="BL29" t="s">
        <v>206</v>
      </c>
      <c r="BM29" t="s">
        <v>782</v>
      </c>
      <c r="BN29">
        <v>27</v>
      </c>
      <c r="BO29">
        <v>73</v>
      </c>
      <c r="BP29">
        <v>13219</v>
      </c>
      <c r="BQ29">
        <v>0</v>
      </c>
      <c r="BR29" t="s">
        <v>782</v>
      </c>
      <c r="BS29">
        <v>4</v>
      </c>
      <c r="BT29">
        <v>1</v>
      </c>
      <c r="BU29">
        <v>1</v>
      </c>
      <c r="BV29">
        <v>18</v>
      </c>
      <c r="BW29">
        <v>51</v>
      </c>
      <c r="BX29">
        <v>25</v>
      </c>
      <c r="BY29" t="s">
        <v>206</v>
      </c>
      <c r="BZ29" t="s">
        <v>782</v>
      </c>
      <c r="CA29">
        <v>24</v>
      </c>
      <c r="CB29">
        <v>76</v>
      </c>
      <c r="CC29">
        <v>26847</v>
      </c>
      <c r="CD29">
        <v>31</v>
      </c>
      <c r="CE29">
        <v>69</v>
      </c>
      <c r="CF29">
        <v>13628</v>
      </c>
      <c r="CG29">
        <v>35</v>
      </c>
      <c r="CH29">
        <v>65</v>
      </c>
      <c r="CI29">
        <v>13219</v>
      </c>
      <c r="CJ29">
        <v>27</v>
      </c>
      <c r="CK29">
        <v>73</v>
      </c>
      <c r="CL29">
        <v>26847</v>
      </c>
      <c r="CM29">
        <v>38</v>
      </c>
      <c r="CN29">
        <v>62</v>
      </c>
      <c r="CO29">
        <v>13628</v>
      </c>
      <c r="CP29">
        <v>43</v>
      </c>
      <c r="CQ29">
        <v>57</v>
      </c>
      <c r="CR29">
        <v>13219</v>
      </c>
      <c r="CS29">
        <v>32</v>
      </c>
      <c r="CT29">
        <v>68</v>
      </c>
      <c r="CU29">
        <v>24186</v>
      </c>
      <c r="CV29">
        <v>14</v>
      </c>
      <c r="CW29">
        <v>86</v>
      </c>
      <c r="CX29">
        <v>12219</v>
      </c>
      <c r="CY29">
        <v>16</v>
      </c>
      <c r="CZ29">
        <v>84</v>
      </c>
      <c r="DA29">
        <v>11967</v>
      </c>
      <c r="DB29">
        <v>12</v>
      </c>
      <c r="DC29">
        <v>88</v>
      </c>
      <c r="DD29">
        <v>24237</v>
      </c>
      <c r="DE29">
        <v>18</v>
      </c>
      <c r="DF29">
        <v>82</v>
      </c>
      <c r="DG29">
        <v>12281</v>
      </c>
      <c r="DH29">
        <v>19</v>
      </c>
      <c r="DI29">
        <v>81</v>
      </c>
      <c r="DJ29">
        <v>11956</v>
      </c>
      <c r="DK29">
        <v>18</v>
      </c>
      <c r="DL29">
        <v>82</v>
      </c>
    </row>
    <row r="30" spans="1:116" ht="12.75">
      <c r="A30" s="119"/>
      <c r="B30" s="119" t="s">
        <v>68</v>
      </c>
      <c r="C30">
        <v>7587</v>
      </c>
      <c r="D30">
        <v>0</v>
      </c>
      <c r="E30" t="s">
        <v>782</v>
      </c>
      <c r="F30">
        <v>4</v>
      </c>
      <c r="G30">
        <v>1</v>
      </c>
      <c r="H30">
        <v>1</v>
      </c>
      <c r="I30">
        <v>15</v>
      </c>
      <c r="J30">
        <v>59</v>
      </c>
      <c r="K30">
        <v>20</v>
      </c>
      <c r="M30" t="s">
        <v>782</v>
      </c>
      <c r="N30">
        <v>21</v>
      </c>
      <c r="O30">
        <v>79</v>
      </c>
      <c r="P30">
        <v>3842</v>
      </c>
      <c r="Q30">
        <v>0</v>
      </c>
      <c r="R30" t="s">
        <v>782</v>
      </c>
      <c r="S30">
        <v>5</v>
      </c>
      <c r="T30">
        <v>2</v>
      </c>
      <c r="U30">
        <v>1</v>
      </c>
      <c r="V30">
        <v>19</v>
      </c>
      <c r="W30">
        <v>58</v>
      </c>
      <c r="X30">
        <v>14</v>
      </c>
      <c r="Z30" t="s">
        <v>782</v>
      </c>
      <c r="AA30">
        <v>28</v>
      </c>
      <c r="AB30">
        <v>72</v>
      </c>
      <c r="AC30">
        <v>3745</v>
      </c>
      <c r="AD30">
        <v>0</v>
      </c>
      <c r="AE30">
        <v>0</v>
      </c>
      <c r="AF30">
        <v>2</v>
      </c>
      <c r="AG30">
        <v>0</v>
      </c>
      <c r="AH30">
        <v>0</v>
      </c>
      <c r="AI30">
        <v>11</v>
      </c>
      <c r="AJ30">
        <v>60</v>
      </c>
      <c r="AK30">
        <v>26</v>
      </c>
      <c r="AM30">
        <v>0</v>
      </c>
      <c r="AN30">
        <v>15</v>
      </c>
      <c r="AO30">
        <v>85</v>
      </c>
      <c r="AP30">
        <v>7587</v>
      </c>
      <c r="AQ30">
        <v>0</v>
      </c>
      <c r="AR30">
        <v>0</v>
      </c>
      <c r="AS30">
        <v>4</v>
      </c>
      <c r="AT30">
        <v>2</v>
      </c>
      <c r="AU30">
        <v>1</v>
      </c>
      <c r="AV30">
        <v>20</v>
      </c>
      <c r="AW30">
        <v>52</v>
      </c>
      <c r="AX30">
        <v>20</v>
      </c>
      <c r="AY30" t="s">
        <v>206</v>
      </c>
      <c r="AZ30" t="s">
        <v>782</v>
      </c>
      <c r="BA30">
        <v>27</v>
      </c>
      <c r="BB30">
        <v>73</v>
      </c>
      <c r="BC30">
        <v>3842</v>
      </c>
      <c r="BD30">
        <v>0</v>
      </c>
      <c r="BE30" t="s">
        <v>782</v>
      </c>
      <c r="BF30">
        <v>5</v>
      </c>
      <c r="BG30">
        <v>2</v>
      </c>
      <c r="BH30">
        <v>1</v>
      </c>
      <c r="BI30">
        <v>21</v>
      </c>
      <c r="BJ30">
        <v>50</v>
      </c>
      <c r="BK30">
        <v>20</v>
      </c>
      <c r="BL30" t="s">
        <v>206</v>
      </c>
      <c r="BM30" t="s">
        <v>782</v>
      </c>
      <c r="BN30">
        <v>30</v>
      </c>
      <c r="BO30">
        <v>70</v>
      </c>
      <c r="BP30">
        <v>3745</v>
      </c>
      <c r="BQ30">
        <v>0</v>
      </c>
      <c r="BR30" t="s">
        <v>782</v>
      </c>
      <c r="BS30">
        <v>2</v>
      </c>
      <c r="BT30">
        <v>2</v>
      </c>
      <c r="BU30">
        <v>1</v>
      </c>
      <c r="BV30">
        <v>19</v>
      </c>
      <c r="BW30">
        <v>54</v>
      </c>
      <c r="BX30">
        <v>21</v>
      </c>
      <c r="BY30" t="s">
        <v>206</v>
      </c>
      <c r="BZ30">
        <v>0</v>
      </c>
      <c r="CA30">
        <v>25</v>
      </c>
      <c r="CB30">
        <v>75</v>
      </c>
      <c r="CC30">
        <v>7587</v>
      </c>
      <c r="CD30">
        <v>33</v>
      </c>
      <c r="CE30">
        <v>67</v>
      </c>
      <c r="CF30">
        <v>3842</v>
      </c>
      <c r="CG30">
        <v>38</v>
      </c>
      <c r="CH30">
        <v>62</v>
      </c>
      <c r="CI30">
        <v>3745</v>
      </c>
      <c r="CJ30">
        <v>28</v>
      </c>
      <c r="CK30">
        <v>72</v>
      </c>
      <c r="CL30">
        <v>7587</v>
      </c>
      <c r="CM30">
        <v>40</v>
      </c>
      <c r="CN30">
        <v>60</v>
      </c>
      <c r="CO30">
        <v>3842</v>
      </c>
      <c r="CP30">
        <v>47</v>
      </c>
      <c r="CQ30">
        <v>53</v>
      </c>
      <c r="CR30">
        <v>3745</v>
      </c>
      <c r="CS30">
        <v>33</v>
      </c>
      <c r="CT30">
        <v>67</v>
      </c>
      <c r="CU30">
        <v>7281</v>
      </c>
      <c r="CV30">
        <v>16</v>
      </c>
      <c r="CW30">
        <v>84</v>
      </c>
      <c r="CX30">
        <v>3670</v>
      </c>
      <c r="CY30">
        <v>19</v>
      </c>
      <c r="CZ30">
        <v>81</v>
      </c>
      <c r="DA30">
        <v>3611</v>
      </c>
      <c r="DB30">
        <v>14</v>
      </c>
      <c r="DC30">
        <v>86</v>
      </c>
      <c r="DD30">
        <v>7278</v>
      </c>
      <c r="DE30">
        <v>22</v>
      </c>
      <c r="DF30">
        <v>78</v>
      </c>
      <c r="DG30">
        <v>3671</v>
      </c>
      <c r="DH30">
        <v>23</v>
      </c>
      <c r="DI30">
        <v>77</v>
      </c>
      <c r="DJ30">
        <v>3607</v>
      </c>
      <c r="DK30">
        <v>21</v>
      </c>
      <c r="DL30">
        <v>79</v>
      </c>
    </row>
    <row r="31" spans="1:116" ht="12.75">
      <c r="A31" s="119"/>
      <c r="B31" s="119" t="s">
        <v>69</v>
      </c>
      <c r="C31">
        <v>16138</v>
      </c>
      <c r="D31">
        <v>0</v>
      </c>
      <c r="E31">
        <v>0</v>
      </c>
      <c r="F31">
        <v>5</v>
      </c>
      <c r="G31">
        <v>1</v>
      </c>
      <c r="H31">
        <v>1</v>
      </c>
      <c r="I31">
        <v>13</v>
      </c>
      <c r="J31">
        <v>56</v>
      </c>
      <c r="K31">
        <v>23</v>
      </c>
      <c r="M31">
        <v>0</v>
      </c>
      <c r="N31">
        <v>21</v>
      </c>
      <c r="O31">
        <v>79</v>
      </c>
      <c r="P31">
        <v>8203</v>
      </c>
      <c r="Q31">
        <v>0</v>
      </c>
      <c r="R31">
        <v>0</v>
      </c>
      <c r="S31">
        <v>6</v>
      </c>
      <c r="T31">
        <v>2</v>
      </c>
      <c r="U31">
        <v>1</v>
      </c>
      <c r="V31">
        <v>16</v>
      </c>
      <c r="W31">
        <v>57</v>
      </c>
      <c r="X31">
        <v>18</v>
      </c>
      <c r="Z31">
        <v>0</v>
      </c>
      <c r="AA31">
        <v>25</v>
      </c>
      <c r="AB31">
        <v>75</v>
      </c>
      <c r="AC31">
        <v>7935</v>
      </c>
      <c r="AD31">
        <v>0</v>
      </c>
      <c r="AE31">
        <v>0</v>
      </c>
      <c r="AF31">
        <v>4</v>
      </c>
      <c r="AG31">
        <v>1</v>
      </c>
      <c r="AH31">
        <v>1</v>
      </c>
      <c r="AI31">
        <v>11</v>
      </c>
      <c r="AJ31">
        <v>55</v>
      </c>
      <c r="AK31">
        <v>29</v>
      </c>
      <c r="AM31">
        <v>0</v>
      </c>
      <c r="AN31">
        <v>16</v>
      </c>
      <c r="AO31">
        <v>84</v>
      </c>
      <c r="AP31">
        <v>16137</v>
      </c>
      <c r="AQ31">
        <v>0</v>
      </c>
      <c r="AR31">
        <v>0</v>
      </c>
      <c r="AS31">
        <v>5</v>
      </c>
      <c r="AT31">
        <v>1</v>
      </c>
      <c r="AU31">
        <v>1</v>
      </c>
      <c r="AV31">
        <v>17</v>
      </c>
      <c r="AW31">
        <v>48</v>
      </c>
      <c r="AX31">
        <v>28</v>
      </c>
      <c r="AY31" t="s">
        <v>206</v>
      </c>
      <c r="AZ31">
        <v>0</v>
      </c>
      <c r="BA31">
        <v>24</v>
      </c>
      <c r="BB31">
        <v>76</v>
      </c>
      <c r="BC31">
        <v>8203</v>
      </c>
      <c r="BD31">
        <v>0</v>
      </c>
      <c r="BE31">
        <v>0</v>
      </c>
      <c r="BF31">
        <v>5</v>
      </c>
      <c r="BG31">
        <v>1</v>
      </c>
      <c r="BH31">
        <v>1</v>
      </c>
      <c r="BI31">
        <v>17</v>
      </c>
      <c r="BJ31">
        <v>47</v>
      </c>
      <c r="BK31">
        <v>29</v>
      </c>
      <c r="BL31" t="s">
        <v>206</v>
      </c>
      <c r="BM31" t="s">
        <v>782</v>
      </c>
      <c r="BN31">
        <v>24</v>
      </c>
      <c r="BO31">
        <v>76</v>
      </c>
      <c r="BP31">
        <v>7934</v>
      </c>
      <c r="BQ31">
        <v>0</v>
      </c>
      <c r="BR31">
        <v>0</v>
      </c>
      <c r="BS31">
        <v>4</v>
      </c>
      <c r="BT31">
        <v>1</v>
      </c>
      <c r="BU31">
        <v>1</v>
      </c>
      <c r="BV31">
        <v>17</v>
      </c>
      <c r="BW31">
        <v>49</v>
      </c>
      <c r="BX31">
        <v>27</v>
      </c>
      <c r="BY31" t="s">
        <v>206</v>
      </c>
      <c r="BZ31" t="s">
        <v>782</v>
      </c>
      <c r="CA31">
        <v>24</v>
      </c>
      <c r="CB31">
        <v>76</v>
      </c>
      <c r="CC31">
        <v>16137</v>
      </c>
      <c r="CD31">
        <v>30</v>
      </c>
      <c r="CE31">
        <v>70</v>
      </c>
      <c r="CF31">
        <v>8203</v>
      </c>
      <c r="CG31">
        <v>32</v>
      </c>
      <c r="CH31">
        <v>68</v>
      </c>
      <c r="CI31">
        <v>7934</v>
      </c>
      <c r="CJ31">
        <v>27</v>
      </c>
      <c r="CK31">
        <v>73</v>
      </c>
      <c r="CL31">
        <v>16137</v>
      </c>
      <c r="CM31">
        <v>36</v>
      </c>
      <c r="CN31">
        <v>64</v>
      </c>
      <c r="CO31">
        <v>8203</v>
      </c>
      <c r="CP31">
        <v>40</v>
      </c>
      <c r="CQ31">
        <v>60</v>
      </c>
      <c r="CR31">
        <v>7934</v>
      </c>
      <c r="CS31">
        <v>32</v>
      </c>
      <c r="CT31">
        <v>68</v>
      </c>
      <c r="CU31">
        <v>14067</v>
      </c>
      <c r="CV31">
        <v>12</v>
      </c>
      <c r="CW31">
        <v>88</v>
      </c>
      <c r="CX31">
        <v>7119</v>
      </c>
      <c r="CY31">
        <v>14</v>
      </c>
      <c r="CZ31">
        <v>86</v>
      </c>
      <c r="DA31">
        <v>6948</v>
      </c>
      <c r="DB31">
        <v>10</v>
      </c>
      <c r="DC31">
        <v>90</v>
      </c>
      <c r="DD31">
        <v>14129</v>
      </c>
      <c r="DE31">
        <v>16</v>
      </c>
      <c r="DF31">
        <v>84</v>
      </c>
      <c r="DG31">
        <v>7178</v>
      </c>
      <c r="DH31">
        <v>16</v>
      </c>
      <c r="DI31">
        <v>84</v>
      </c>
      <c r="DJ31">
        <v>6951</v>
      </c>
      <c r="DK31">
        <v>16</v>
      </c>
      <c r="DL31">
        <v>84</v>
      </c>
    </row>
    <row r="32" spans="1:116" ht="12.75">
      <c r="A32" s="119"/>
      <c r="B32" s="119" t="s">
        <v>110</v>
      </c>
      <c r="C32">
        <v>3123</v>
      </c>
      <c r="D32">
        <v>0</v>
      </c>
      <c r="E32" t="s">
        <v>782</v>
      </c>
      <c r="F32">
        <v>6</v>
      </c>
      <c r="G32">
        <v>1</v>
      </c>
      <c r="H32">
        <v>1</v>
      </c>
      <c r="I32">
        <v>14</v>
      </c>
      <c r="J32">
        <v>55</v>
      </c>
      <c r="K32">
        <v>23</v>
      </c>
      <c r="M32" t="s">
        <v>782</v>
      </c>
      <c r="N32">
        <v>23</v>
      </c>
      <c r="O32">
        <v>77</v>
      </c>
      <c r="P32">
        <v>1583</v>
      </c>
      <c r="Q32">
        <v>1</v>
      </c>
      <c r="R32" t="s">
        <v>782</v>
      </c>
      <c r="S32">
        <v>8</v>
      </c>
      <c r="T32">
        <v>2</v>
      </c>
      <c r="U32">
        <v>1</v>
      </c>
      <c r="V32">
        <v>17</v>
      </c>
      <c r="W32">
        <v>55</v>
      </c>
      <c r="X32">
        <v>16</v>
      </c>
      <c r="Z32">
        <v>0</v>
      </c>
      <c r="AA32">
        <v>30</v>
      </c>
      <c r="AB32">
        <v>70</v>
      </c>
      <c r="AC32">
        <v>1540</v>
      </c>
      <c r="AD32">
        <v>0</v>
      </c>
      <c r="AE32">
        <v>0</v>
      </c>
      <c r="AF32">
        <v>4</v>
      </c>
      <c r="AG32">
        <v>1</v>
      </c>
      <c r="AH32">
        <v>0</v>
      </c>
      <c r="AI32">
        <v>10</v>
      </c>
      <c r="AJ32">
        <v>55</v>
      </c>
      <c r="AK32">
        <v>30</v>
      </c>
      <c r="AM32" t="s">
        <v>782</v>
      </c>
      <c r="AN32">
        <v>15</v>
      </c>
      <c r="AO32">
        <v>85</v>
      </c>
      <c r="AP32">
        <v>3123</v>
      </c>
      <c r="AQ32">
        <v>0</v>
      </c>
      <c r="AR32">
        <v>0</v>
      </c>
      <c r="AS32">
        <v>6</v>
      </c>
      <c r="AT32">
        <v>1</v>
      </c>
      <c r="AU32">
        <v>1</v>
      </c>
      <c r="AV32">
        <v>19</v>
      </c>
      <c r="AW32">
        <v>48</v>
      </c>
      <c r="AX32">
        <v>24</v>
      </c>
      <c r="AY32" t="s">
        <v>206</v>
      </c>
      <c r="AZ32" t="s">
        <v>782</v>
      </c>
      <c r="BA32">
        <v>27</v>
      </c>
      <c r="BB32">
        <v>73</v>
      </c>
      <c r="BC32">
        <v>1583</v>
      </c>
      <c r="BD32">
        <v>1</v>
      </c>
      <c r="BE32" t="s">
        <v>782</v>
      </c>
      <c r="BF32">
        <v>7</v>
      </c>
      <c r="BG32">
        <v>2</v>
      </c>
      <c r="BH32">
        <v>1</v>
      </c>
      <c r="BI32">
        <v>20</v>
      </c>
      <c r="BJ32">
        <v>46</v>
      </c>
      <c r="BK32">
        <v>24</v>
      </c>
      <c r="BL32" t="s">
        <v>206</v>
      </c>
      <c r="BM32" t="s">
        <v>782</v>
      </c>
      <c r="BN32">
        <v>31</v>
      </c>
      <c r="BO32">
        <v>69</v>
      </c>
      <c r="BP32">
        <v>1540</v>
      </c>
      <c r="BQ32">
        <v>0</v>
      </c>
      <c r="BR32" t="s">
        <v>782</v>
      </c>
      <c r="BS32">
        <v>4</v>
      </c>
      <c r="BT32">
        <v>1</v>
      </c>
      <c r="BU32">
        <v>1</v>
      </c>
      <c r="BV32">
        <v>18</v>
      </c>
      <c r="BW32">
        <v>51</v>
      </c>
      <c r="BX32">
        <v>25</v>
      </c>
      <c r="BY32" t="s">
        <v>206</v>
      </c>
      <c r="BZ32">
        <v>0</v>
      </c>
      <c r="CA32">
        <v>24</v>
      </c>
      <c r="CB32">
        <v>76</v>
      </c>
      <c r="CC32">
        <v>3123</v>
      </c>
      <c r="CD32">
        <v>33</v>
      </c>
      <c r="CE32">
        <v>67</v>
      </c>
      <c r="CF32">
        <v>1583</v>
      </c>
      <c r="CG32">
        <v>39</v>
      </c>
      <c r="CH32">
        <v>61</v>
      </c>
      <c r="CI32">
        <v>1540</v>
      </c>
      <c r="CJ32">
        <v>27</v>
      </c>
      <c r="CK32">
        <v>73</v>
      </c>
      <c r="CL32">
        <v>3123</v>
      </c>
      <c r="CM32">
        <v>40</v>
      </c>
      <c r="CN32">
        <v>60</v>
      </c>
      <c r="CO32">
        <v>1583</v>
      </c>
      <c r="CP32">
        <v>47</v>
      </c>
      <c r="CQ32">
        <v>53</v>
      </c>
      <c r="CR32">
        <v>1540</v>
      </c>
      <c r="CS32">
        <v>33</v>
      </c>
      <c r="CT32">
        <v>67</v>
      </c>
      <c r="CU32">
        <v>2838</v>
      </c>
      <c r="CV32">
        <v>17</v>
      </c>
      <c r="CW32">
        <v>83</v>
      </c>
      <c r="CX32">
        <v>1430</v>
      </c>
      <c r="CY32">
        <v>21</v>
      </c>
      <c r="CZ32">
        <v>79</v>
      </c>
      <c r="DA32">
        <v>1408</v>
      </c>
      <c r="DB32">
        <v>13</v>
      </c>
      <c r="DC32">
        <v>88</v>
      </c>
      <c r="DD32">
        <v>2830</v>
      </c>
      <c r="DE32">
        <v>20</v>
      </c>
      <c r="DF32">
        <v>80</v>
      </c>
      <c r="DG32">
        <v>1432</v>
      </c>
      <c r="DH32">
        <v>22</v>
      </c>
      <c r="DI32">
        <v>78</v>
      </c>
      <c r="DJ32">
        <v>1398</v>
      </c>
      <c r="DK32">
        <v>17</v>
      </c>
      <c r="DL32">
        <v>83</v>
      </c>
    </row>
    <row r="33" spans="1:2" ht="12.75">
      <c r="A33" s="119"/>
      <c r="B33" s="119"/>
    </row>
    <row r="34" spans="1:116" ht="12.75">
      <c r="A34" s="119"/>
      <c r="B34" s="119" t="s">
        <v>26</v>
      </c>
      <c r="C34">
        <v>1877</v>
      </c>
      <c r="D34">
        <v>0</v>
      </c>
      <c r="E34">
        <v>0</v>
      </c>
      <c r="F34">
        <v>4</v>
      </c>
      <c r="G34">
        <v>0</v>
      </c>
      <c r="H34">
        <v>0</v>
      </c>
      <c r="I34">
        <v>6</v>
      </c>
      <c r="J34">
        <v>43</v>
      </c>
      <c r="K34">
        <v>45</v>
      </c>
      <c r="M34" t="s">
        <v>782</v>
      </c>
      <c r="N34">
        <v>12</v>
      </c>
      <c r="O34">
        <v>88</v>
      </c>
      <c r="P34">
        <v>927</v>
      </c>
      <c r="Q34" t="s">
        <v>782</v>
      </c>
      <c r="R34">
        <v>0</v>
      </c>
      <c r="S34">
        <v>4</v>
      </c>
      <c r="T34" t="s">
        <v>782</v>
      </c>
      <c r="U34" t="s">
        <v>782</v>
      </c>
      <c r="V34">
        <v>9</v>
      </c>
      <c r="W34">
        <v>46</v>
      </c>
      <c r="X34">
        <v>39</v>
      </c>
      <c r="Z34">
        <v>0</v>
      </c>
      <c r="AA34">
        <v>15</v>
      </c>
      <c r="AB34">
        <v>85</v>
      </c>
      <c r="AC34">
        <v>950</v>
      </c>
      <c r="AD34" t="s">
        <v>782</v>
      </c>
      <c r="AE34">
        <v>0</v>
      </c>
      <c r="AF34">
        <v>3</v>
      </c>
      <c r="AG34" t="s">
        <v>782</v>
      </c>
      <c r="AH34" t="s">
        <v>782</v>
      </c>
      <c r="AI34">
        <v>4</v>
      </c>
      <c r="AJ34">
        <v>41</v>
      </c>
      <c r="AK34">
        <v>51</v>
      </c>
      <c r="AM34" t="s">
        <v>782</v>
      </c>
      <c r="AN34">
        <v>8</v>
      </c>
      <c r="AO34">
        <v>92</v>
      </c>
      <c r="AP34">
        <v>1877</v>
      </c>
      <c r="AQ34">
        <v>0</v>
      </c>
      <c r="AR34" t="s">
        <v>782</v>
      </c>
      <c r="AS34">
        <v>2</v>
      </c>
      <c r="AT34">
        <v>0</v>
      </c>
      <c r="AU34" t="s">
        <v>782</v>
      </c>
      <c r="AV34">
        <v>4</v>
      </c>
      <c r="AW34">
        <v>26</v>
      </c>
      <c r="AX34">
        <v>68</v>
      </c>
      <c r="AY34" t="s">
        <v>206</v>
      </c>
      <c r="AZ34">
        <v>0</v>
      </c>
      <c r="BA34">
        <v>6</v>
      </c>
      <c r="BB34">
        <v>94</v>
      </c>
      <c r="BC34">
        <v>927</v>
      </c>
      <c r="BD34">
        <v>0</v>
      </c>
      <c r="BE34">
        <v>0</v>
      </c>
      <c r="BF34">
        <v>2</v>
      </c>
      <c r="BG34" t="s">
        <v>782</v>
      </c>
      <c r="BH34" t="s">
        <v>782</v>
      </c>
      <c r="BI34">
        <v>4</v>
      </c>
      <c r="BJ34">
        <v>24</v>
      </c>
      <c r="BK34">
        <v>69</v>
      </c>
      <c r="BL34" t="s">
        <v>206</v>
      </c>
      <c r="BM34">
        <v>0</v>
      </c>
      <c r="BN34">
        <v>7</v>
      </c>
      <c r="BO34">
        <v>93</v>
      </c>
      <c r="BP34">
        <v>950</v>
      </c>
      <c r="BQ34">
        <v>0</v>
      </c>
      <c r="BR34" t="s">
        <v>782</v>
      </c>
      <c r="BS34">
        <v>2</v>
      </c>
      <c r="BT34" t="s">
        <v>782</v>
      </c>
      <c r="BU34">
        <v>0</v>
      </c>
      <c r="BV34">
        <v>4</v>
      </c>
      <c r="BW34">
        <v>28</v>
      </c>
      <c r="BX34">
        <v>66</v>
      </c>
      <c r="BY34" t="s">
        <v>206</v>
      </c>
      <c r="BZ34">
        <v>0</v>
      </c>
      <c r="CA34">
        <v>6</v>
      </c>
      <c r="CB34">
        <v>94</v>
      </c>
      <c r="CC34">
        <v>1877</v>
      </c>
      <c r="CD34">
        <v>14</v>
      </c>
      <c r="CE34">
        <v>86</v>
      </c>
      <c r="CF34">
        <v>927</v>
      </c>
      <c r="CG34">
        <v>17</v>
      </c>
      <c r="CH34">
        <v>83</v>
      </c>
      <c r="CI34">
        <v>950</v>
      </c>
      <c r="CJ34">
        <v>10</v>
      </c>
      <c r="CK34">
        <v>90</v>
      </c>
      <c r="CL34">
        <v>1877</v>
      </c>
      <c r="CM34">
        <v>20</v>
      </c>
      <c r="CN34">
        <v>80</v>
      </c>
      <c r="CO34">
        <v>927</v>
      </c>
      <c r="CP34">
        <v>25</v>
      </c>
      <c r="CQ34">
        <v>75</v>
      </c>
      <c r="CR34">
        <v>950</v>
      </c>
      <c r="CS34">
        <v>15</v>
      </c>
      <c r="CT34">
        <v>85</v>
      </c>
      <c r="CU34">
        <v>1686</v>
      </c>
      <c r="CV34">
        <v>9</v>
      </c>
      <c r="CW34">
        <v>91</v>
      </c>
      <c r="CX34">
        <v>824</v>
      </c>
      <c r="CY34">
        <v>11</v>
      </c>
      <c r="CZ34">
        <v>89</v>
      </c>
      <c r="DA34">
        <v>862</v>
      </c>
      <c r="DB34">
        <v>7</v>
      </c>
      <c r="DC34">
        <v>93</v>
      </c>
      <c r="DD34">
        <v>1767</v>
      </c>
      <c r="DE34">
        <v>5</v>
      </c>
      <c r="DF34">
        <v>95</v>
      </c>
      <c r="DG34">
        <v>864</v>
      </c>
      <c r="DH34">
        <v>4</v>
      </c>
      <c r="DI34">
        <v>96</v>
      </c>
      <c r="DJ34">
        <v>903</v>
      </c>
      <c r="DK34">
        <v>5</v>
      </c>
      <c r="DL34">
        <v>95</v>
      </c>
    </row>
    <row r="35" spans="1:2" ht="12.75">
      <c r="A35" s="119"/>
      <c r="B35" s="119"/>
    </row>
    <row r="36" spans="1:116" ht="12.75">
      <c r="A36" s="119"/>
      <c r="B36" s="119" t="s">
        <v>27</v>
      </c>
      <c r="C36">
        <v>7549</v>
      </c>
      <c r="D36">
        <v>0</v>
      </c>
      <c r="E36">
        <v>0</v>
      </c>
      <c r="F36">
        <v>8</v>
      </c>
      <c r="G36">
        <v>2</v>
      </c>
      <c r="H36">
        <v>1</v>
      </c>
      <c r="I36">
        <v>15</v>
      </c>
      <c r="J36">
        <v>51</v>
      </c>
      <c r="K36">
        <v>22</v>
      </c>
      <c r="M36" t="s">
        <v>782</v>
      </c>
      <c r="N36">
        <v>27</v>
      </c>
      <c r="O36">
        <v>73</v>
      </c>
      <c r="P36">
        <v>3909</v>
      </c>
      <c r="Q36" t="s">
        <v>782</v>
      </c>
      <c r="R36" t="s">
        <v>782</v>
      </c>
      <c r="S36">
        <v>9</v>
      </c>
      <c r="T36" t="s">
        <v>782</v>
      </c>
      <c r="U36" t="s">
        <v>782</v>
      </c>
      <c r="V36">
        <v>18</v>
      </c>
      <c r="W36">
        <v>51</v>
      </c>
      <c r="X36">
        <v>18</v>
      </c>
      <c r="Z36" t="s">
        <v>782</v>
      </c>
      <c r="AA36">
        <v>31</v>
      </c>
      <c r="AB36">
        <v>69</v>
      </c>
      <c r="AC36">
        <v>3640</v>
      </c>
      <c r="AD36" t="s">
        <v>782</v>
      </c>
      <c r="AE36" t="s">
        <v>782</v>
      </c>
      <c r="AF36">
        <v>6</v>
      </c>
      <c r="AG36" t="s">
        <v>782</v>
      </c>
      <c r="AH36" t="s">
        <v>782</v>
      </c>
      <c r="AI36">
        <v>12</v>
      </c>
      <c r="AJ36">
        <v>51</v>
      </c>
      <c r="AK36">
        <v>28</v>
      </c>
      <c r="AM36" t="s">
        <v>782</v>
      </c>
      <c r="AN36">
        <v>21</v>
      </c>
      <c r="AO36">
        <v>79</v>
      </c>
      <c r="AP36">
        <v>7548</v>
      </c>
      <c r="AQ36">
        <v>0</v>
      </c>
      <c r="AR36">
        <v>0</v>
      </c>
      <c r="AS36">
        <v>6</v>
      </c>
      <c r="AT36">
        <v>1</v>
      </c>
      <c r="AU36" t="s">
        <v>782</v>
      </c>
      <c r="AV36">
        <v>14</v>
      </c>
      <c r="AW36">
        <v>43</v>
      </c>
      <c r="AX36">
        <v>35</v>
      </c>
      <c r="AY36" t="s">
        <v>206</v>
      </c>
      <c r="AZ36">
        <v>0</v>
      </c>
      <c r="BA36">
        <v>22</v>
      </c>
      <c r="BB36">
        <v>78</v>
      </c>
      <c r="BC36">
        <v>3909</v>
      </c>
      <c r="BD36">
        <v>0</v>
      </c>
      <c r="BE36">
        <v>0</v>
      </c>
      <c r="BF36">
        <v>6</v>
      </c>
      <c r="BG36" t="s">
        <v>782</v>
      </c>
      <c r="BH36" t="s">
        <v>782</v>
      </c>
      <c r="BI36">
        <v>13</v>
      </c>
      <c r="BJ36">
        <v>41</v>
      </c>
      <c r="BK36">
        <v>37</v>
      </c>
      <c r="BL36" t="s">
        <v>206</v>
      </c>
      <c r="BM36" t="s">
        <v>782</v>
      </c>
      <c r="BN36">
        <v>22</v>
      </c>
      <c r="BO36">
        <v>78</v>
      </c>
      <c r="BP36">
        <v>3639</v>
      </c>
      <c r="BQ36">
        <v>0</v>
      </c>
      <c r="BR36">
        <v>0</v>
      </c>
      <c r="BS36">
        <v>5</v>
      </c>
      <c r="BT36" t="s">
        <v>782</v>
      </c>
      <c r="BU36">
        <v>1</v>
      </c>
      <c r="BV36">
        <v>14</v>
      </c>
      <c r="BW36">
        <v>46</v>
      </c>
      <c r="BX36">
        <v>32</v>
      </c>
      <c r="BY36" t="s">
        <v>206</v>
      </c>
      <c r="BZ36" t="s">
        <v>782</v>
      </c>
      <c r="CA36">
        <v>22</v>
      </c>
      <c r="CB36">
        <v>78</v>
      </c>
      <c r="CC36">
        <v>7546</v>
      </c>
      <c r="CD36">
        <v>32</v>
      </c>
      <c r="CE36">
        <v>68</v>
      </c>
      <c r="CF36">
        <v>3907</v>
      </c>
      <c r="CG36">
        <v>34</v>
      </c>
      <c r="CH36">
        <v>66</v>
      </c>
      <c r="CI36">
        <v>3639</v>
      </c>
      <c r="CJ36">
        <v>28</v>
      </c>
      <c r="CK36">
        <v>72</v>
      </c>
      <c r="CL36">
        <v>7546</v>
      </c>
      <c r="CM36">
        <v>39</v>
      </c>
      <c r="CN36">
        <v>61</v>
      </c>
      <c r="CO36">
        <v>3907</v>
      </c>
      <c r="CP36">
        <v>43</v>
      </c>
      <c r="CQ36">
        <v>57</v>
      </c>
      <c r="CR36">
        <v>3639</v>
      </c>
      <c r="CS36">
        <v>34</v>
      </c>
      <c r="CT36">
        <v>66</v>
      </c>
      <c r="CU36">
        <v>6157</v>
      </c>
      <c r="CV36">
        <v>13</v>
      </c>
      <c r="CW36">
        <v>87</v>
      </c>
      <c r="CX36">
        <v>3149</v>
      </c>
      <c r="CY36">
        <v>15</v>
      </c>
      <c r="CZ36">
        <v>85</v>
      </c>
      <c r="DA36">
        <v>3008</v>
      </c>
      <c r="DB36">
        <v>11</v>
      </c>
      <c r="DC36">
        <v>89</v>
      </c>
      <c r="DD36">
        <v>6232</v>
      </c>
      <c r="DE36">
        <v>12</v>
      </c>
      <c r="DF36">
        <v>88</v>
      </c>
      <c r="DG36">
        <v>3211</v>
      </c>
      <c r="DH36">
        <v>12</v>
      </c>
      <c r="DI36">
        <v>88</v>
      </c>
      <c r="DJ36">
        <v>3021</v>
      </c>
      <c r="DK36">
        <v>13</v>
      </c>
      <c r="DL36">
        <v>87</v>
      </c>
    </row>
    <row r="37" spans="1:116" ht="12.75">
      <c r="A37" s="119"/>
      <c r="B37" s="119" t="s">
        <v>854</v>
      </c>
      <c r="C37">
        <v>4856</v>
      </c>
      <c r="D37">
        <v>1</v>
      </c>
      <c r="E37">
        <v>1</v>
      </c>
      <c r="F37">
        <v>11</v>
      </c>
      <c r="G37">
        <v>1</v>
      </c>
      <c r="H37">
        <v>1</v>
      </c>
      <c r="I37">
        <v>13</v>
      </c>
      <c r="J37">
        <v>46</v>
      </c>
      <c r="K37">
        <v>25</v>
      </c>
      <c r="M37">
        <v>0</v>
      </c>
      <c r="N37">
        <v>28</v>
      </c>
      <c r="O37">
        <v>72</v>
      </c>
      <c r="P37">
        <v>2452</v>
      </c>
      <c r="Q37">
        <v>1</v>
      </c>
      <c r="R37">
        <v>1</v>
      </c>
      <c r="S37">
        <v>12</v>
      </c>
      <c r="T37">
        <v>2</v>
      </c>
      <c r="U37">
        <v>1</v>
      </c>
      <c r="V37">
        <v>16</v>
      </c>
      <c r="W37">
        <v>47</v>
      </c>
      <c r="X37">
        <v>20</v>
      </c>
      <c r="Z37">
        <v>0</v>
      </c>
      <c r="AA37">
        <v>34</v>
      </c>
      <c r="AB37">
        <v>66</v>
      </c>
      <c r="AC37">
        <v>2404</v>
      </c>
      <c r="AD37">
        <v>1</v>
      </c>
      <c r="AE37">
        <v>1</v>
      </c>
      <c r="AF37">
        <v>9</v>
      </c>
      <c r="AG37">
        <v>1</v>
      </c>
      <c r="AH37">
        <v>0</v>
      </c>
      <c r="AI37">
        <v>10</v>
      </c>
      <c r="AJ37">
        <v>46</v>
      </c>
      <c r="AK37">
        <v>31</v>
      </c>
      <c r="AM37">
        <v>0</v>
      </c>
      <c r="AN37">
        <v>23</v>
      </c>
      <c r="AO37">
        <v>77</v>
      </c>
      <c r="AP37">
        <v>4857</v>
      </c>
      <c r="AQ37">
        <v>1</v>
      </c>
      <c r="AR37">
        <v>2</v>
      </c>
      <c r="AS37">
        <v>9</v>
      </c>
      <c r="AT37">
        <v>1</v>
      </c>
      <c r="AU37">
        <v>1</v>
      </c>
      <c r="AV37">
        <v>16</v>
      </c>
      <c r="AW37">
        <v>41</v>
      </c>
      <c r="AX37">
        <v>29</v>
      </c>
      <c r="AY37" t="s">
        <v>206</v>
      </c>
      <c r="AZ37" t="s">
        <v>782</v>
      </c>
      <c r="BA37">
        <v>30</v>
      </c>
      <c r="BB37">
        <v>70</v>
      </c>
      <c r="BC37">
        <v>2451</v>
      </c>
      <c r="BD37">
        <v>1</v>
      </c>
      <c r="BE37">
        <v>2</v>
      </c>
      <c r="BF37">
        <v>10</v>
      </c>
      <c r="BG37">
        <v>1</v>
      </c>
      <c r="BH37">
        <v>0</v>
      </c>
      <c r="BI37">
        <v>15</v>
      </c>
      <c r="BJ37">
        <v>39</v>
      </c>
      <c r="BK37">
        <v>31</v>
      </c>
      <c r="BL37" t="s">
        <v>206</v>
      </c>
      <c r="BM37" t="s">
        <v>782</v>
      </c>
      <c r="BN37">
        <v>30</v>
      </c>
      <c r="BO37">
        <v>70</v>
      </c>
      <c r="BP37">
        <v>2406</v>
      </c>
      <c r="BQ37">
        <v>1</v>
      </c>
      <c r="BR37">
        <v>1</v>
      </c>
      <c r="BS37">
        <v>8</v>
      </c>
      <c r="BT37">
        <v>1</v>
      </c>
      <c r="BU37">
        <v>1</v>
      </c>
      <c r="BV37">
        <v>17</v>
      </c>
      <c r="BW37">
        <v>43</v>
      </c>
      <c r="BX37">
        <v>28</v>
      </c>
      <c r="BY37" t="s">
        <v>206</v>
      </c>
      <c r="BZ37">
        <v>0</v>
      </c>
      <c r="CA37">
        <v>30</v>
      </c>
      <c r="CB37">
        <v>70</v>
      </c>
      <c r="CC37">
        <v>4855</v>
      </c>
      <c r="CD37">
        <v>36</v>
      </c>
      <c r="CE37">
        <v>64</v>
      </c>
      <c r="CF37">
        <v>2451</v>
      </c>
      <c r="CG37">
        <v>39</v>
      </c>
      <c r="CH37">
        <v>61</v>
      </c>
      <c r="CI37">
        <v>2404</v>
      </c>
      <c r="CJ37">
        <v>34</v>
      </c>
      <c r="CK37">
        <v>66</v>
      </c>
      <c r="CL37">
        <v>4855</v>
      </c>
      <c r="CM37">
        <v>43</v>
      </c>
      <c r="CN37">
        <v>57</v>
      </c>
      <c r="CO37">
        <v>2451</v>
      </c>
      <c r="CP37">
        <v>48</v>
      </c>
      <c r="CQ37">
        <v>52</v>
      </c>
      <c r="CR37">
        <v>2404</v>
      </c>
      <c r="CS37">
        <v>39</v>
      </c>
      <c r="CT37">
        <v>61</v>
      </c>
      <c r="CU37">
        <v>4156</v>
      </c>
      <c r="CV37">
        <v>22</v>
      </c>
      <c r="CW37">
        <v>78</v>
      </c>
      <c r="CX37">
        <v>2091</v>
      </c>
      <c r="CY37">
        <v>26</v>
      </c>
      <c r="CZ37">
        <v>74</v>
      </c>
      <c r="DA37">
        <v>2065</v>
      </c>
      <c r="DB37">
        <v>19</v>
      </c>
      <c r="DC37">
        <v>81</v>
      </c>
      <c r="DD37">
        <v>4082</v>
      </c>
      <c r="DE37">
        <v>23</v>
      </c>
      <c r="DF37">
        <v>77</v>
      </c>
      <c r="DG37">
        <v>2062</v>
      </c>
      <c r="DH37">
        <v>22</v>
      </c>
      <c r="DI37">
        <v>78</v>
      </c>
      <c r="DJ37">
        <v>2020</v>
      </c>
      <c r="DK37">
        <v>23</v>
      </c>
      <c r="DL37">
        <v>77</v>
      </c>
    </row>
    <row r="38" spans="1:2" ht="12.75">
      <c r="A38" s="119"/>
      <c r="B38" s="119"/>
    </row>
    <row r="39" spans="1:2" ht="12.75">
      <c r="A39" s="119"/>
      <c r="B39" s="119"/>
    </row>
    <row r="40" spans="1:2" ht="12.75">
      <c r="A40" s="119"/>
      <c r="B40" s="119"/>
    </row>
    <row r="41" spans="1:2" ht="12.75">
      <c r="A41" s="119"/>
      <c r="B41" s="119"/>
    </row>
    <row r="42" spans="1:116" ht="12.75">
      <c r="A42" s="119" t="s">
        <v>657</v>
      </c>
      <c r="B42" s="119" t="s">
        <v>5</v>
      </c>
      <c r="C42">
        <v>547007</v>
      </c>
      <c r="D42">
        <v>1</v>
      </c>
      <c r="E42">
        <v>0</v>
      </c>
      <c r="F42">
        <v>4</v>
      </c>
      <c r="G42">
        <v>1</v>
      </c>
      <c r="H42">
        <v>1</v>
      </c>
      <c r="I42">
        <v>12</v>
      </c>
      <c r="J42">
        <v>52</v>
      </c>
      <c r="K42">
        <v>29</v>
      </c>
      <c r="M42">
        <v>0</v>
      </c>
      <c r="N42">
        <v>19</v>
      </c>
      <c r="O42">
        <v>81</v>
      </c>
      <c r="P42">
        <v>279531</v>
      </c>
      <c r="Q42">
        <v>1</v>
      </c>
      <c r="R42">
        <v>0</v>
      </c>
      <c r="S42">
        <v>5</v>
      </c>
      <c r="T42">
        <v>1</v>
      </c>
      <c r="U42">
        <v>1</v>
      </c>
      <c r="V42">
        <v>15</v>
      </c>
      <c r="W42">
        <v>54</v>
      </c>
      <c r="X42">
        <v>23</v>
      </c>
      <c r="Z42">
        <v>0</v>
      </c>
      <c r="AA42">
        <v>23</v>
      </c>
      <c r="AB42">
        <v>77</v>
      </c>
      <c r="AC42">
        <v>267476</v>
      </c>
      <c r="AD42">
        <v>0</v>
      </c>
      <c r="AE42">
        <v>0</v>
      </c>
      <c r="AF42">
        <v>3</v>
      </c>
      <c r="AG42">
        <v>1</v>
      </c>
      <c r="AH42">
        <v>0</v>
      </c>
      <c r="AI42">
        <v>10</v>
      </c>
      <c r="AJ42">
        <v>51</v>
      </c>
      <c r="AK42">
        <v>35</v>
      </c>
      <c r="AM42">
        <v>0</v>
      </c>
      <c r="AN42">
        <v>14</v>
      </c>
      <c r="AO42">
        <v>86</v>
      </c>
      <c r="AP42">
        <v>546872</v>
      </c>
      <c r="AQ42">
        <v>0</v>
      </c>
      <c r="AR42">
        <v>0</v>
      </c>
      <c r="AS42">
        <v>3</v>
      </c>
      <c r="AT42">
        <v>1</v>
      </c>
      <c r="AU42">
        <v>1</v>
      </c>
      <c r="AV42">
        <v>14</v>
      </c>
      <c r="AW42">
        <v>45</v>
      </c>
      <c r="AX42">
        <v>35</v>
      </c>
      <c r="AY42" t="s">
        <v>206</v>
      </c>
      <c r="AZ42">
        <v>0</v>
      </c>
      <c r="BA42">
        <v>20</v>
      </c>
      <c r="BB42">
        <v>80</v>
      </c>
      <c r="BC42">
        <v>279459</v>
      </c>
      <c r="BD42">
        <v>1</v>
      </c>
      <c r="BE42">
        <v>0</v>
      </c>
      <c r="BF42">
        <v>4</v>
      </c>
      <c r="BG42">
        <v>1</v>
      </c>
      <c r="BH42">
        <v>1</v>
      </c>
      <c r="BI42">
        <v>13</v>
      </c>
      <c r="BJ42">
        <v>44</v>
      </c>
      <c r="BK42">
        <v>37</v>
      </c>
      <c r="BL42" t="s">
        <v>206</v>
      </c>
      <c r="BM42">
        <v>0</v>
      </c>
      <c r="BN42">
        <v>20</v>
      </c>
      <c r="BO42">
        <v>80</v>
      </c>
      <c r="BP42">
        <v>267413</v>
      </c>
      <c r="BQ42">
        <v>0</v>
      </c>
      <c r="BR42">
        <v>0</v>
      </c>
      <c r="BS42">
        <v>3</v>
      </c>
      <c r="BT42">
        <v>1</v>
      </c>
      <c r="BU42">
        <v>1</v>
      </c>
      <c r="BV42">
        <v>15</v>
      </c>
      <c r="BW42">
        <v>47</v>
      </c>
      <c r="BX42">
        <v>33</v>
      </c>
      <c r="BY42" t="s">
        <v>206</v>
      </c>
      <c r="BZ42">
        <v>0</v>
      </c>
      <c r="CA42">
        <v>20</v>
      </c>
      <c r="CB42">
        <v>80</v>
      </c>
      <c r="CC42">
        <v>546855</v>
      </c>
      <c r="CD42">
        <v>26</v>
      </c>
      <c r="CE42">
        <v>74</v>
      </c>
      <c r="CF42">
        <v>279449</v>
      </c>
      <c r="CG42">
        <v>28</v>
      </c>
      <c r="CH42">
        <v>72</v>
      </c>
      <c r="CI42">
        <v>267406</v>
      </c>
      <c r="CJ42">
        <v>23</v>
      </c>
      <c r="CK42">
        <v>77</v>
      </c>
      <c r="CL42">
        <v>546855</v>
      </c>
      <c r="CM42">
        <v>33</v>
      </c>
      <c r="CN42">
        <v>67</v>
      </c>
      <c r="CO42">
        <v>279449</v>
      </c>
      <c r="CP42">
        <v>38</v>
      </c>
      <c r="CQ42">
        <v>62</v>
      </c>
      <c r="CR42">
        <v>267406</v>
      </c>
      <c r="CS42">
        <v>28</v>
      </c>
      <c r="CT42">
        <v>72</v>
      </c>
      <c r="CU42">
        <v>528549</v>
      </c>
      <c r="CV42">
        <v>16</v>
      </c>
      <c r="CW42">
        <v>84</v>
      </c>
      <c r="CX42">
        <v>269497</v>
      </c>
      <c r="CY42">
        <v>18</v>
      </c>
      <c r="CZ42">
        <v>82</v>
      </c>
      <c r="DA42">
        <v>259052</v>
      </c>
      <c r="DB42">
        <v>14</v>
      </c>
      <c r="DC42">
        <v>86</v>
      </c>
      <c r="DD42">
        <v>529602</v>
      </c>
      <c r="DE42">
        <v>17</v>
      </c>
      <c r="DF42">
        <v>83</v>
      </c>
      <c r="DG42">
        <v>270619</v>
      </c>
      <c r="DH42">
        <v>17</v>
      </c>
      <c r="DI42">
        <v>83</v>
      </c>
      <c r="DJ42">
        <v>258983</v>
      </c>
      <c r="DK42">
        <v>18</v>
      </c>
      <c r="DL42">
        <v>82</v>
      </c>
    </row>
    <row r="43" spans="1:116" ht="12.75">
      <c r="A43" s="119"/>
      <c r="B43" s="119" t="s">
        <v>855</v>
      </c>
      <c r="C43">
        <v>460750</v>
      </c>
      <c r="D43">
        <v>1</v>
      </c>
      <c r="E43">
        <v>0</v>
      </c>
      <c r="F43">
        <v>3</v>
      </c>
      <c r="G43">
        <v>1</v>
      </c>
      <c r="H43">
        <v>1</v>
      </c>
      <c r="I43">
        <v>12</v>
      </c>
      <c r="J43">
        <v>52</v>
      </c>
      <c r="K43">
        <v>30</v>
      </c>
      <c r="M43">
        <v>0</v>
      </c>
      <c r="N43">
        <v>18</v>
      </c>
      <c r="O43">
        <v>82</v>
      </c>
      <c r="P43">
        <v>235484</v>
      </c>
      <c r="Q43">
        <v>1</v>
      </c>
      <c r="R43">
        <v>0</v>
      </c>
      <c r="S43">
        <v>4</v>
      </c>
      <c r="T43">
        <v>1</v>
      </c>
      <c r="U43">
        <v>1</v>
      </c>
      <c r="V43">
        <v>15</v>
      </c>
      <c r="W43">
        <v>54</v>
      </c>
      <c r="X43">
        <v>24</v>
      </c>
      <c r="Z43">
        <v>0</v>
      </c>
      <c r="AA43">
        <v>22</v>
      </c>
      <c r="AB43">
        <v>78</v>
      </c>
      <c r="AC43">
        <v>225266</v>
      </c>
      <c r="AD43">
        <v>1</v>
      </c>
      <c r="AE43">
        <v>0</v>
      </c>
      <c r="AF43">
        <v>2</v>
      </c>
      <c r="AG43">
        <v>1</v>
      </c>
      <c r="AH43">
        <v>0</v>
      </c>
      <c r="AI43">
        <v>9</v>
      </c>
      <c r="AJ43">
        <v>51</v>
      </c>
      <c r="AK43">
        <v>37</v>
      </c>
      <c r="AM43">
        <v>0</v>
      </c>
      <c r="AN43">
        <v>13</v>
      </c>
      <c r="AO43">
        <v>87</v>
      </c>
      <c r="AP43">
        <v>460623</v>
      </c>
      <c r="AQ43">
        <v>1</v>
      </c>
      <c r="AR43">
        <v>0</v>
      </c>
      <c r="AS43">
        <v>3</v>
      </c>
      <c r="AT43">
        <v>1</v>
      </c>
      <c r="AU43">
        <v>1</v>
      </c>
      <c r="AV43">
        <v>14</v>
      </c>
      <c r="AW43">
        <v>46</v>
      </c>
      <c r="AX43">
        <v>35</v>
      </c>
      <c r="AY43" t="s">
        <v>206</v>
      </c>
      <c r="AZ43">
        <v>0</v>
      </c>
      <c r="BA43">
        <v>19</v>
      </c>
      <c r="BB43">
        <v>81</v>
      </c>
      <c r="BC43">
        <v>235417</v>
      </c>
      <c r="BD43">
        <v>1</v>
      </c>
      <c r="BE43">
        <v>0</v>
      </c>
      <c r="BF43">
        <v>4</v>
      </c>
      <c r="BG43">
        <v>1</v>
      </c>
      <c r="BH43">
        <v>1</v>
      </c>
      <c r="BI43">
        <v>13</v>
      </c>
      <c r="BJ43">
        <v>44</v>
      </c>
      <c r="BK43">
        <v>37</v>
      </c>
      <c r="BL43" t="s">
        <v>206</v>
      </c>
      <c r="BM43">
        <v>0</v>
      </c>
      <c r="BN43">
        <v>19</v>
      </c>
      <c r="BO43">
        <v>81</v>
      </c>
      <c r="BP43">
        <v>225206</v>
      </c>
      <c r="BQ43">
        <v>0</v>
      </c>
      <c r="BR43">
        <v>0</v>
      </c>
      <c r="BS43">
        <v>2</v>
      </c>
      <c r="BT43">
        <v>1</v>
      </c>
      <c r="BU43">
        <v>1</v>
      </c>
      <c r="BV43">
        <v>14</v>
      </c>
      <c r="BW43">
        <v>48</v>
      </c>
      <c r="BX43">
        <v>33</v>
      </c>
      <c r="BY43" t="s">
        <v>206</v>
      </c>
      <c r="BZ43">
        <v>0</v>
      </c>
      <c r="CA43">
        <v>19</v>
      </c>
      <c r="CB43">
        <v>81</v>
      </c>
      <c r="CC43">
        <v>460610</v>
      </c>
      <c r="CD43">
        <v>25</v>
      </c>
      <c r="CE43">
        <v>75</v>
      </c>
      <c r="CF43">
        <v>235409</v>
      </c>
      <c r="CG43">
        <v>28</v>
      </c>
      <c r="CH43">
        <v>72</v>
      </c>
      <c r="CI43">
        <v>225201</v>
      </c>
      <c r="CJ43">
        <v>22</v>
      </c>
      <c r="CK43">
        <v>78</v>
      </c>
      <c r="CL43">
        <v>460610</v>
      </c>
      <c r="CM43">
        <v>32</v>
      </c>
      <c r="CN43">
        <v>68</v>
      </c>
      <c r="CO43">
        <v>235409</v>
      </c>
      <c r="CP43">
        <v>37</v>
      </c>
      <c r="CQ43">
        <v>63</v>
      </c>
      <c r="CR43">
        <v>225201</v>
      </c>
      <c r="CS43">
        <v>27</v>
      </c>
      <c r="CT43">
        <v>73</v>
      </c>
      <c r="CU43">
        <v>454355</v>
      </c>
      <c r="CV43">
        <v>17</v>
      </c>
      <c r="CW43">
        <v>83</v>
      </c>
      <c r="CX43">
        <v>231849</v>
      </c>
      <c r="CY43">
        <v>19</v>
      </c>
      <c r="CZ43">
        <v>81</v>
      </c>
      <c r="DA43">
        <v>222506</v>
      </c>
      <c r="DB43">
        <v>14</v>
      </c>
      <c r="DC43">
        <v>86</v>
      </c>
      <c r="DD43">
        <v>454608</v>
      </c>
      <c r="DE43">
        <v>18</v>
      </c>
      <c r="DF43">
        <v>82</v>
      </c>
      <c r="DG43">
        <v>232335</v>
      </c>
      <c r="DH43">
        <v>17</v>
      </c>
      <c r="DI43">
        <v>83</v>
      </c>
      <c r="DJ43">
        <v>222273</v>
      </c>
      <c r="DK43">
        <v>18</v>
      </c>
      <c r="DL43">
        <v>82</v>
      </c>
    </row>
    <row r="44" spans="1:116" ht="12.75">
      <c r="A44" s="119"/>
      <c r="B44" s="119" t="s">
        <v>856</v>
      </c>
      <c r="C44">
        <v>83961</v>
      </c>
      <c r="D44">
        <v>0</v>
      </c>
      <c r="E44">
        <v>0</v>
      </c>
      <c r="F44">
        <v>6</v>
      </c>
      <c r="G44">
        <v>1</v>
      </c>
      <c r="H44">
        <v>1</v>
      </c>
      <c r="I44">
        <v>14</v>
      </c>
      <c r="J44">
        <v>54</v>
      </c>
      <c r="K44">
        <v>23</v>
      </c>
      <c r="M44">
        <v>0</v>
      </c>
      <c r="N44">
        <v>23</v>
      </c>
      <c r="O44">
        <v>77</v>
      </c>
      <c r="P44">
        <v>42931</v>
      </c>
      <c r="Q44">
        <v>0</v>
      </c>
      <c r="R44">
        <v>0</v>
      </c>
      <c r="S44">
        <v>7</v>
      </c>
      <c r="T44">
        <v>2</v>
      </c>
      <c r="U44">
        <v>1</v>
      </c>
      <c r="V44">
        <v>17</v>
      </c>
      <c r="W44">
        <v>54</v>
      </c>
      <c r="X44">
        <v>19</v>
      </c>
      <c r="Z44">
        <v>0</v>
      </c>
      <c r="AA44">
        <v>27</v>
      </c>
      <c r="AB44">
        <v>73</v>
      </c>
      <c r="AC44">
        <v>41030</v>
      </c>
      <c r="AD44">
        <v>0</v>
      </c>
      <c r="AE44">
        <v>0</v>
      </c>
      <c r="AF44">
        <v>5</v>
      </c>
      <c r="AG44">
        <v>1</v>
      </c>
      <c r="AH44">
        <v>1</v>
      </c>
      <c r="AI44">
        <v>12</v>
      </c>
      <c r="AJ44">
        <v>53</v>
      </c>
      <c r="AK44">
        <v>28</v>
      </c>
      <c r="AM44">
        <v>0</v>
      </c>
      <c r="AN44">
        <v>19</v>
      </c>
      <c r="AO44">
        <v>81</v>
      </c>
      <c r="AP44">
        <v>83952</v>
      </c>
      <c r="AQ44">
        <v>0</v>
      </c>
      <c r="AR44">
        <v>0</v>
      </c>
      <c r="AS44">
        <v>5</v>
      </c>
      <c r="AT44">
        <v>1</v>
      </c>
      <c r="AU44">
        <v>1</v>
      </c>
      <c r="AV44">
        <v>15</v>
      </c>
      <c r="AW44">
        <v>44</v>
      </c>
      <c r="AX44">
        <v>33</v>
      </c>
      <c r="AY44" t="s">
        <v>206</v>
      </c>
      <c r="AZ44" t="s">
        <v>782</v>
      </c>
      <c r="BA44">
        <v>23</v>
      </c>
      <c r="BB44">
        <v>77</v>
      </c>
      <c r="BC44">
        <v>42927</v>
      </c>
      <c r="BD44">
        <v>0</v>
      </c>
      <c r="BE44">
        <v>0</v>
      </c>
      <c r="BF44">
        <v>5</v>
      </c>
      <c r="BG44">
        <v>1</v>
      </c>
      <c r="BH44">
        <v>1</v>
      </c>
      <c r="BI44">
        <v>14</v>
      </c>
      <c r="BJ44">
        <v>43</v>
      </c>
      <c r="BK44">
        <v>35</v>
      </c>
      <c r="BL44" t="s">
        <v>206</v>
      </c>
      <c r="BM44" t="s">
        <v>782</v>
      </c>
      <c r="BN44">
        <v>22</v>
      </c>
      <c r="BO44">
        <v>78</v>
      </c>
      <c r="BP44">
        <v>41025</v>
      </c>
      <c r="BQ44">
        <v>0</v>
      </c>
      <c r="BR44">
        <v>0</v>
      </c>
      <c r="BS44">
        <v>4</v>
      </c>
      <c r="BT44">
        <v>1</v>
      </c>
      <c r="BU44">
        <v>1</v>
      </c>
      <c r="BV44">
        <v>16</v>
      </c>
      <c r="BW44">
        <v>45</v>
      </c>
      <c r="BX44">
        <v>31</v>
      </c>
      <c r="BY44" t="s">
        <v>206</v>
      </c>
      <c r="BZ44">
        <v>0</v>
      </c>
      <c r="CA44">
        <v>23</v>
      </c>
      <c r="CB44">
        <v>77</v>
      </c>
      <c r="CC44">
        <v>83950</v>
      </c>
      <c r="CD44">
        <v>30</v>
      </c>
      <c r="CE44">
        <v>70</v>
      </c>
      <c r="CF44">
        <v>42925</v>
      </c>
      <c r="CG44">
        <v>32</v>
      </c>
      <c r="CH44">
        <v>68</v>
      </c>
      <c r="CI44">
        <v>41025</v>
      </c>
      <c r="CJ44">
        <v>28</v>
      </c>
      <c r="CK44">
        <v>72</v>
      </c>
      <c r="CL44">
        <v>83950</v>
      </c>
      <c r="CM44">
        <v>37</v>
      </c>
      <c r="CN44">
        <v>63</v>
      </c>
      <c r="CO44">
        <v>42925</v>
      </c>
      <c r="CP44">
        <v>40</v>
      </c>
      <c r="CQ44">
        <v>60</v>
      </c>
      <c r="CR44">
        <v>41025</v>
      </c>
      <c r="CS44">
        <v>33</v>
      </c>
      <c r="CT44">
        <v>67</v>
      </c>
      <c r="CU44">
        <v>72494</v>
      </c>
      <c r="CV44">
        <v>12</v>
      </c>
      <c r="CW44">
        <v>88</v>
      </c>
      <c r="CX44">
        <v>36827</v>
      </c>
      <c r="CY44">
        <v>14</v>
      </c>
      <c r="CZ44">
        <v>86</v>
      </c>
      <c r="DA44">
        <v>35667</v>
      </c>
      <c r="DB44">
        <v>11</v>
      </c>
      <c r="DC44">
        <v>89</v>
      </c>
      <c r="DD44">
        <v>73374</v>
      </c>
      <c r="DE44">
        <v>14</v>
      </c>
      <c r="DF44">
        <v>86</v>
      </c>
      <c r="DG44">
        <v>37498</v>
      </c>
      <c r="DH44">
        <v>13</v>
      </c>
      <c r="DI44">
        <v>87</v>
      </c>
      <c r="DJ44">
        <v>35876</v>
      </c>
      <c r="DK44">
        <v>15</v>
      </c>
      <c r="DL44">
        <v>85</v>
      </c>
    </row>
    <row r="45" spans="1:116" ht="12.75">
      <c r="A45" s="119"/>
      <c r="B45" s="119" t="s">
        <v>854</v>
      </c>
      <c r="C45">
        <v>2296</v>
      </c>
      <c r="D45">
        <v>1</v>
      </c>
      <c r="E45">
        <v>3</v>
      </c>
      <c r="F45">
        <v>18</v>
      </c>
      <c r="G45">
        <v>2</v>
      </c>
      <c r="H45">
        <v>1</v>
      </c>
      <c r="I45">
        <v>14</v>
      </c>
      <c r="J45">
        <v>41</v>
      </c>
      <c r="K45">
        <v>20</v>
      </c>
      <c r="M45">
        <v>0</v>
      </c>
      <c r="N45">
        <v>39</v>
      </c>
      <c r="O45">
        <v>61</v>
      </c>
      <c r="P45">
        <v>1116</v>
      </c>
      <c r="Q45">
        <v>1</v>
      </c>
      <c r="R45">
        <v>3</v>
      </c>
      <c r="S45">
        <v>21</v>
      </c>
      <c r="T45">
        <v>2</v>
      </c>
      <c r="U45">
        <v>2</v>
      </c>
      <c r="V45">
        <v>16</v>
      </c>
      <c r="W45">
        <v>40</v>
      </c>
      <c r="X45">
        <v>16</v>
      </c>
      <c r="Z45">
        <v>0</v>
      </c>
      <c r="AA45">
        <v>44</v>
      </c>
      <c r="AB45">
        <v>56</v>
      </c>
      <c r="AC45">
        <v>1180</v>
      </c>
      <c r="AD45">
        <v>1</v>
      </c>
      <c r="AE45">
        <v>3</v>
      </c>
      <c r="AF45">
        <v>16</v>
      </c>
      <c r="AG45">
        <v>1</v>
      </c>
      <c r="AH45">
        <v>1</v>
      </c>
      <c r="AI45">
        <v>12</v>
      </c>
      <c r="AJ45">
        <v>42</v>
      </c>
      <c r="AK45">
        <v>24</v>
      </c>
      <c r="AM45">
        <v>0</v>
      </c>
      <c r="AN45">
        <v>34</v>
      </c>
      <c r="AO45">
        <v>66</v>
      </c>
      <c r="AP45">
        <v>2297</v>
      </c>
      <c r="AQ45">
        <v>1</v>
      </c>
      <c r="AR45">
        <v>3</v>
      </c>
      <c r="AS45">
        <v>16</v>
      </c>
      <c r="AT45">
        <v>2</v>
      </c>
      <c r="AU45">
        <v>1</v>
      </c>
      <c r="AV45">
        <v>18</v>
      </c>
      <c r="AW45">
        <v>37</v>
      </c>
      <c r="AX45">
        <v>23</v>
      </c>
      <c r="AY45" t="s">
        <v>206</v>
      </c>
      <c r="AZ45" t="s">
        <v>782</v>
      </c>
      <c r="BA45">
        <v>40</v>
      </c>
      <c r="BB45">
        <v>60</v>
      </c>
      <c r="BC45">
        <v>1115</v>
      </c>
      <c r="BD45">
        <v>1</v>
      </c>
      <c r="BE45">
        <v>3</v>
      </c>
      <c r="BF45">
        <v>17</v>
      </c>
      <c r="BG45">
        <v>2</v>
      </c>
      <c r="BH45">
        <v>0</v>
      </c>
      <c r="BI45">
        <v>16</v>
      </c>
      <c r="BJ45">
        <v>36</v>
      </c>
      <c r="BK45">
        <v>25</v>
      </c>
      <c r="BL45" t="s">
        <v>206</v>
      </c>
      <c r="BM45" t="s">
        <v>782</v>
      </c>
      <c r="BN45">
        <v>40</v>
      </c>
      <c r="BO45">
        <v>60</v>
      </c>
      <c r="BP45">
        <v>1182</v>
      </c>
      <c r="BQ45">
        <v>1</v>
      </c>
      <c r="BR45">
        <v>3</v>
      </c>
      <c r="BS45">
        <v>15</v>
      </c>
      <c r="BT45">
        <v>1</v>
      </c>
      <c r="BU45">
        <v>1</v>
      </c>
      <c r="BV45">
        <v>19</v>
      </c>
      <c r="BW45">
        <v>39</v>
      </c>
      <c r="BX45">
        <v>21</v>
      </c>
      <c r="BY45" t="s">
        <v>206</v>
      </c>
      <c r="BZ45">
        <v>0</v>
      </c>
      <c r="CA45">
        <v>40</v>
      </c>
      <c r="CB45">
        <v>60</v>
      </c>
      <c r="CC45">
        <v>2295</v>
      </c>
      <c r="CD45">
        <v>47</v>
      </c>
      <c r="CE45">
        <v>53</v>
      </c>
      <c r="CF45">
        <v>1115</v>
      </c>
      <c r="CG45">
        <v>49</v>
      </c>
      <c r="CH45">
        <v>51</v>
      </c>
      <c r="CI45">
        <v>1180</v>
      </c>
      <c r="CJ45">
        <v>45</v>
      </c>
      <c r="CK45">
        <v>55</v>
      </c>
      <c r="CL45">
        <v>2295</v>
      </c>
      <c r="CM45">
        <v>52</v>
      </c>
      <c r="CN45">
        <v>48</v>
      </c>
      <c r="CO45">
        <v>1115</v>
      </c>
      <c r="CP45">
        <v>56</v>
      </c>
      <c r="CQ45">
        <v>44</v>
      </c>
      <c r="CR45">
        <v>1180</v>
      </c>
      <c r="CS45">
        <v>48</v>
      </c>
      <c r="CT45">
        <v>52</v>
      </c>
      <c r="CU45">
        <v>1700</v>
      </c>
      <c r="CV45">
        <v>29</v>
      </c>
      <c r="CW45">
        <v>71</v>
      </c>
      <c r="CX45">
        <v>821</v>
      </c>
      <c r="CY45">
        <v>34</v>
      </c>
      <c r="CZ45">
        <v>66</v>
      </c>
      <c r="DA45">
        <v>879</v>
      </c>
      <c r="DB45">
        <v>25</v>
      </c>
      <c r="DC45">
        <v>75</v>
      </c>
      <c r="DD45">
        <v>1620</v>
      </c>
      <c r="DE45">
        <v>29</v>
      </c>
      <c r="DF45">
        <v>71</v>
      </c>
      <c r="DG45">
        <v>786</v>
      </c>
      <c r="DH45">
        <v>29</v>
      </c>
      <c r="DI45">
        <v>71</v>
      </c>
      <c r="DJ45">
        <v>834</v>
      </c>
      <c r="DK45">
        <v>29</v>
      </c>
      <c r="DL45">
        <v>71</v>
      </c>
    </row>
    <row r="46" spans="1:116" ht="12.75">
      <c r="A46" s="119" t="s">
        <v>695</v>
      </c>
      <c r="B46" s="119" t="s">
        <v>5</v>
      </c>
      <c r="C46">
        <v>547007</v>
      </c>
      <c r="D46">
        <v>1</v>
      </c>
      <c r="E46">
        <v>0</v>
      </c>
      <c r="F46">
        <v>4</v>
      </c>
      <c r="G46">
        <v>1</v>
      </c>
      <c r="H46">
        <v>1</v>
      </c>
      <c r="I46">
        <v>12</v>
      </c>
      <c r="J46">
        <v>52</v>
      </c>
      <c r="K46">
        <v>29</v>
      </c>
      <c r="M46">
        <v>0</v>
      </c>
      <c r="N46">
        <v>19</v>
      </c>
      <c r="O46">
        <v>81</v>
      </c>
      <c r="P46">
        <v>279531</v>
      </c>
      <c r="Q46">
        <v>1</v>
      </c>
      <c r="R46">
        <v>0</v>
      </c>
      <c r="S46">
        <v>5</v>
      </c>
      <c r="T46">
        <v>1</v>
      </c>
      <c r="U46">
        <v>1</v>
      </c>
      <c r="V46">
        <v>15</v>
      </c>
      <c r="W46">
        <v>54</v>
      </c>
      <c r="X46">
        <v>23</v>
      </c>
      <c r="Z46">
        <v>0</v>
      </c>
      <c r="AA46">
        <v>23</v>
      </c>
      <c r="AB46">
        <v>77</v>
      </c>
      <c r="AC46">
        <v>267476</v>
      </c>
      <c r="AD46">
        <v>0</v>
      </c>
      <c r="AE46">
        <v>0</v>
      </c>
      <c r="AF46">
        <v>3</v>
      </c>
      <c r="AG46">
        <v>1</v>
      </c>
      <c r="AH46">
        <v>0</v>
      </c>
      <c r="AI46">
        <v>10</v>
      </c>
      <c r="AJ46">
        <v>51</v>
      </c>
      <c r="AK46">
        <v>35</v>
      </c>
      <c r="AM46">
        <v>0</v>
      </c>
      <c r="AN46">
        <v>14</v>
      </c>
      <c r="AO46">
        <v>86</v>
      </c>
      <c r="AP46">
        <v>546872</v>
      </c>
      <c r="AQ46">
        <v>0</v>
      </c>
      <c r="AR46">
        <v>0</v>
      </c>
      <c r="AS46">
        <v>3</v>
      </c>
      <c r="AT46">
        <v>1</v>
      </c>
      <c r="AU46">
        <v>1</v>
      </c>
      <c r="AV46">
        <v>14</v>
      </c>
      <c r="AW46">
        <v>45</v>
      </c>
      <c r="AX46">
        <v>35</v>
      </c>
      <c r="AY46" t="s">
        <v>206</v>
      </c>
      <c r="AZ46">
        <v>0</v>
      </c>
      <c r="BA46">
        <v>20</v>
      </c>
      <c r="BB46">
        <v>80</v>
      </c>
      <c r="BC46">
        <v>279459</v>
      </c>
      <c r="BD46">
        <v>1</v>
      </c>
      <c r="BE46">
        <v>0</v>
      </c>
      <c r="BF46">
        <v>4</v>
      </c>
      <c r="BG46">
        <v>1</v>
      </c>
      <c r="BH46">
        <v>1</v>
      </c>
      <c r="BI46">
        <v>13</v>
      </c>
      <c r="BJ46">
        <v>44</v>
      </c>
      <c r="BK46">
        <v>37</v>
      </c>
      <c r="BL46" t="s">
        <v>206</v>
      </c>
      <c r="BM46">
        <v>0</v>
      </c>
      <c r="BN46">
        <v>20</v>
      </c>
      <c r="BO46">
        <v>80</v>
      </c>
      <c r="BP46">
        <v>267413</v>
      </c>
      <c r="BQ46">
        <v>0</v>
      </c>
      <c r="BR46">
        <v>0</v>
      </c>
      <c r="BS46">
        <v>3</v>
      </c>
      <c r="BT46">
        <v>1</v>
      </c>
      <c r="BU46">
        <v>1</v>
      </c>
      <c r="BV46">
        <v>15</v>
      </c>
      <c r="BW46">
        <v>47</v>
      </c>
      <c r="BX46">
        <v>33</v>
      </c>
      <c r="BY46" t="s">
        <v>206</v>
      </c>
      <c r="BZ46">
        <v>0</v>
      </c>
      <c r="CA46">
        <v>20</v>
      </c>
      <c r="CB46">
        <v>80</v>
      </c>
      <c r="CC46">
        <v>546855</v>
      </c>
      <c r="CD46">
        <v>26</v>
      </c>
      <c r="CE46">
        <v>74</v>
      </c>
      <c r="CF46">
        <v>279449</v>
      </c>
      <c r="CG46">
        <v>28</v>
      </c>
      <c r="CH46">
        <v>72</v>
      </c>
      <c r="CI46">
        <v>267406</v>
      </c>
      <c r="CJ46">
        <v>23</v>
      </c>
      <c r="CK46">
        <v>77</v>
      </c>
      <c r="CL46">
        <v>546855</v>
      </c>
      <c r="CM46">
        <v>33</v>
      </c>
      <c r="CN46">
        <v>67</v>
      </c>
      <c r="CO46">
        <v>279449</v>
      </c>
      <c r="CP46">
        <v>38</v>
      </c>
      <c r="CQ46">
        <v>62</v>
      </c>
      <c r="CR46">
        <v>267406</v>
      </c>
      <c r="CS46">
        <v>28</v>
      </c>
      <c r="CT46">
        <v>72</v>
      </c>
      <c r="CU46">
        <v>528549</v>
      </c>
      <c r="CV46">
        <v>16</v>
      </c>
      <c r="CW46">
        <v>84</v>
      </c>
      <c r="CX46">
        <v>269497</v>
      </c>
      <c r="CY46">
        <v>18</v>
      </c>
      <c r="CZ46">
        <v>82</v>
      </c>
      <c r="DA46">
        <v>259052</v>
      </c>
      <c r="DB46">
        <v>14</v>
      </c>
      <c r="DC46">
        <v>86</v>
      </c>
      <c r="DD46">
        <v>529602</v>
      </c>
      <c r="DE46">
        <v>17</v>
      </c>
      <c r="DF46">
        <v>83</v>
      </c>
      <c r="DG46">
        <v>270619</v>
      </c>
      <c r="DH46">
        <v>17</v>
      </c>
      <c r="DI46">
        <v>83</v>
      </c>
      <c r="DJ46">
        <v>258983</v>
      </c>
      <c r="DK46">
        <v>18</v>
      </c>
      <c r="DL46">
        <v>82</v>
      </c>
    </row>
    <row r="47" spans="1:116" ht="12.75">
      <c r="A47" s="119"/>
      <c r="B47" s="119" t="s">
        <v>30</v>
      </c>
      <c r="C47">
        <v>100127</v>
      </c>
      <c r="D47">
        <v>1</v>
      </c>
      <c r="E47">
        <v>0</v>
      </c>
      <c r="F47">
        <v>7</v>
      </c>
      <c r="G47">
        <v>2</v>
      </c>
      <c r="H47">
        <v>2</v>
      </c>
      <c r="I47">
        <v>20</v>
      </c>
      <c r="J47">
        <v>54</v>
      </c>
      <c r="K47">
        <v>14</v>
      </c>
      <c r="M47">
        <v>0</v>
      </c>
      <c r="N47">
        <v>33</v>
      </c>
      <c r="O47">
        <v>67</v>
      </c>
      <c r="P47">
        <v>51118</v>
      </c>
      <c r="Q47">
        <v>1</v>
      </c>
      <c r="R47">
        <v>0</v>
      </c>
      <c r="S47">
        <v>10</v>
      </c>
      <c r="T47">
        <v>3</v>
      </c>
      <c r="U47">
        <v>2</v>
      </c>
      <c r="V47">
        <v>23</v>
      </c>
      <c r="W47">
        <v>51</v>
      </c>
      <c r="X47">
        <v>10</v>
      </c>
      <c r="Z47">
        <v>0</v>
      </c>
      <c r="AA47">
        <v>39</v>
      </c>
      <c r="AB47">
        <v>61</v>
      </c>
      <c r="AC47">
        <v>49009</v>
      </c>
      <c r="AD47">
        <v>1</v>
      </c>
      <c r="AE47">
        <v>0</v>
      </c>
      <c r="AF47">
        <v>5</v>
      </c>
      <c r="AG47">
        <v>2</v>
      </c>
      <c r="AH47">
        <v>1</v>
      </c>
      <c r="AI47">
        <v>18</v>
      </c>
      <c r="AJ47">
        <v>56</v>
      </c>
      <c r="AK47">
        <v>17</v>
      </c>
      <c r="AM47">
        <v>0</v>
      </c>
      <c r="AN47">
        <v>26</v>
      </c>
      <c r="AO47">
        <v>74</v>
      </c>
      <c r="AP47">
        <v>100110</v>
      </c>
      <c r="AQ47">
        <v>1</v>
      </c>
      <c r="AR47">
        <v>0</v>
      </c>
      <c r="AS47">
        <v>6</v>
      </c>
      <c r="AT47">
        <v>2</v>
      </c>
      <c r="AU47">
        <v>1</v>
      </c>
      <c r="AV47">
        <v>22</v>
      </c>
      <c r="AW47">
        <v>48</v>
      </c>
      <c r="AX47">
        <v>19</v>
      </c>
      <c r="AY47" t="s">
        <v>206</v>
      </c>
      <c r="AZ47">
        <v>0</v>
      </c>
      <c r="BA47">
        <v>33</v>
      </c>
      <c r="BB47">
        <v>67</v>
      </c>
      <c r="BC47">
        <v>51111</v>
      </c>
      <c r="BD47">
        <v>1</v>
      </c>
      <c r="BE47">
        <v>0</v>
      </c>
      <c r="BF47">
        <v>8</v>
      </c>
      <c r="BG47">
        <v>2</v>
      </c>
      <c r="BH47">
        <v>1</v>
      </c>
      <c r="BI47">
        <v>21</v>
      </c>
      <c r="BJ47">
        <v>47</v>
      </c>
      <c r="BK47">
        <v>21</v>
      </c>
      <c r="BL47" t="s">
        <v>206</v>
      </c>
      <c r="BM47">
        <v>0</v>
      </c>
      <c r="BN47">
        <v>32</v>
      </c>
      <c r="BO47">
        <v>68</v>
      </c>
      <c r="BP47">
        <v>48999</v>
      </c>
      <c r="BQ47">
        <v>1</v>
      </c>
      <c r="BR47">
        <v>0</v>
      </c>
      <c r="BS47">
        <v>5</v>
      </c>
      <c r="BT47">
        <v>3</v>
      </c>
      <c r="BU47">
        <v>1</v>
      </c>
      <c r="BV47">
        <v>23</v>
      </c>
      <c r="BW47">
        <v>49</v>
      </c>
      <c r="BX47">
        <v>17</v>
      </c>
      <c r="BY47" t="s">
        <v>206</v>
      </c>
      <c r="BZ47">
        <v>0</v>
      </c>
      <c r="CA47">
        <v>33</v>
      </c>
      <c r="CB47">
        <v>67</v>
      </c>
      <c r="CC47">
        <v>100107</v>
      </c>
      <c r="CD47">
        <v>42</v>
      </c>
      <c r="CE47">
        <v>58</v>
      </c>
      <c r="CF47">
        <v>51109</v>
      </c>
      <c r="CG47">
        <v>45</v>
      </c>
      <c r="CH47">
        <v>55</v>
      </c>
      <c r="CI47">
        <v>48998</v>
      </c>
      <c r="CJ47">
        <v>39</v>
      </c>
      <c r="CK47">
        <v>61</v>
      </c>
      <c r="CL47">
        <v>100107</v>
      </c>
      <c r="CM47">
        <v>51</v>
      </c>
      <c r="CN47">
        <v>49</v>
      </c>
      <c r="CO47">
        <v>51109</v>
      </c>
      <c r="CP47">
        <v>56</v>
      </c>
      <c r="CQ47">
        <v>44</v>
      </c>
      <c r="CR47">
        <v>48998</v>
      </c>
      <c r="CS47">
        <v>46</v>
      </c>
      <c r="CT47">
        <v>54</v>
      </c>
      <c r="CU47">
        <v>96537</v>
      </c>
      <c r="CV47">
        <v>20</v>
      </c>
      <c r="CW47">
        <v>80</v>
      </c>
      <c r="CX47">
        <v>49175</v>
      </c>
      <c r="CY47">
        <v>22</v>
      </c>
      <c r="CZ47">
        <v>78</v>
      </c>
      <c r="DA47">
        <v>47362</v>
      </c>
      <c r="DB47">
        <v>17</v>
      </c>
      <c r="DC47">
        <v>83</v>
      </c>
      <c r="DD47">
        <v>96648</v>
      </c>
      <c r="DE47">
        <v>24</v>
      </c>
      <c r="DF47">
        <v>76</v>
      </c>
      <c r="DG47">
        <v>49303</v>
      </c>
      <c r="DH47">
        <v>23</v>
      </c>
      <c r="DI47">
        <v>77</v>
      </c>
      <c r="DJ47">
        <v>47345</v>
      </c>
      <c r="DK47">
        <v>26</v>
      </c>
      <c r="DL47">
        <v>74</v>
      </c>
    </row>
    <row r="48" spans="1:116" ht="12.75">
      <c r="A48" s="119"/>
      <c r="B48" s="119" t="s">
        <v>118</v>
      </c>
      <c r="C48">
        <v>446880</v>
      </c>
      <c r="D48">
        <v>0</v>
      </c>
      <c r="E48">
        <v>0</v>
      </c>
      <c r="F48">
        <v>3</v>
      </c>
      <c r="G48">
        <v>1</v>
      </c>
      <c r="H48">
        <v>1</v>
      </c>
      <c r="I48">
        <v>10</v>
      </c>
      <c r="J48">
        <v>52</v>
      </c>
      <c r="K48">
        <v>32</v>
      </c>
      <c r="M48">
        <v>0</v>
      </c>
      <c r="N48">
        <v>15</v>
      </c>
      <c r="O48">
        <v>85</v>
      </c>
      <c r="P48">
        <v>228413</v>
      </c>
      <c r="Q48">
        <v>1</v>
      </c>
      <c r="R48">
        <v>0</v>
      </c>
      <c r="S48">
        <v>4</v>
      </c>
      <c r="T48">
        <v>1</v>
      </c>
      <c r="U48">
        <v>1</v>
      </c>
      <c r="V48">
        <v>13</v>
      </c>
      <c r="W48">
        <v>54</v>
      </c>
      <c r="X48">
        <v>26</v>
      </c>
      <c r="Z48">
        <v>0</v>
      </c>
      <c r="AA48">
        <v>20</v>
      </c>
      <c r="AB48">
        <v>80</v>
      </c>
      <c r="AC48">
        <v>218467</v>
      </c>
      <c r="AD48">
        <v>0</v>
      </c>
      <c r="AE48">
        <v>0</v>
      </c>
      <c r="AF48">
        <v>2</v>
      </c>
      <c r="AG48">
        <v>0</v>
      </c>
      <c r="AH48">
        <v>0</v>
      </c>
      <c r="AI48">
        <v>8</v>
      </c>
      <c r="AJ48">
        <v>50</v>
      </c>
      <c r="AK48">
        <v>39</v>
      </c>
      <c r="AM48">
        <v>0</v>
      </c>
      <c r="AN48">
        <v>11</v>
      </c>
      <c r="AO48">
        <v>89</v>
      </c>
      <c r="AP48">
        <v>446762</v>
      </c>
      <c r="AQ48">
        <v>0</v>
      </c>
      <c r="AR48">
        <v>0</v>
      </c>
      <c r="AS48">
        <v>3</v>
      </c>
      <c r="AT48">
        <v>1</v>
      </c>
      <c r="AU48">
        <v>0</v>
      </c>
      <c r="AV48">
        <v>12</v>
      </c>
      <c r="AW48">
        <v>45</v>
      </c>
      <c r="AX48">
        <v>39</v>
      </c>
      <c r="AY48" t="s">
        <v>206</v>
      </c>
      <c r="AZ48">
        <v>0</v>
      </c>
      <c r="BA48">
        <v>17</v>
      </c>
      <c r="BB48">
        <v>83</v>
      </c>
      <c r="BC48">
        <v>228348</v>
      </c>
      <c r="BD48">
        <v>0</v>
      </c>
      <c r="BE48">
        <v>0</v>
      </c>
      <c r="BF48">
        <v>3</v>
      </c>
      <c r="BG48">
        <v>1</v>
      </c>
      <c r="BH48">
        <v>0</v>
      </c>
      <c r="BI48">
        <v>12</v>
      </c>
      <c r="BJ48">
        <v>43</v>
      </c>
      <c r="BK48">
        <v>41</v>
      </c>
      <c r="BL48" t="s">
        <v>206</v>
      </c>
      <c r="BM48">
        <v>0</v>
      </c>
      <c r="BN48">
        <v>17</v>
      </c>
      <c r="BO48">
        <v>83</v>
      </c>
      <c r="BP48">
        <v>218414</v>
      </c>
      <c r="BQ48">
        <v>0</v>
      </c>
      <c r="BR48">
        <v>0</v>
      </c>
      <c r="BS48">
        <v>2</v>
      </c>
      <c r="BT48">
        <v>1</v>
      </c>
      <c r="BU48">
        <v>1</v>
      </c>
      <c r="BV48">
        <v>13</v>
      </c>
      <c r="BW48">
        <v>47</v>
      </c>
      <c r="BX48">
        <v>36</v>
      </c>
      <c r="BY48" t="s">
        <v>206</v>
      </c>
      <c r="BZ48">
        <v>0</v>
      </c>
      <c r="CA48">
        <v>17</v>
      </c>
      <c r="CB48">
        <v>83</v>
      </c>
      <c r="CC48">
        <v>446748</v>
      </c>
      <c r="CD48">
        <v>22</v>
      </c>
      <c r="CE48">
        <v>78</v>
      </c>
      <c r="CF48">
        <v>228340</v>
      </c>
      <c r="CG48">
        <v>25</v>
      </c>
      <c r="CH48">
        <v>75</v>
      </c>
      <c r="CI48">
        <v>218408</v>
      </c>
      <c r="CJ48">
        <v>20</v>
      </c>
      <c r="CK48">
        <v>80</v>
      </c>
      <c r="CL48">
        <v>446748</v>
      </c>
      <c r="CM48">
        <v>29</v>
      </c>
      <c r="CN48">
        <v>71</v>
      </c>
      <c r="CO48">
        <v>228340</v>
      </c>
      <c r="CP48">
        <v>34</v>
      </c>
      <c r="CQ48">
        <v>66</v>
      </c>
      <c r="CR48">
        <v>218408</v>
      </c>
      <c r="CS48">
        <v>24</v>
      </c>
      <c r="CT48">
        <v>76</v>
      </c>
      <c r="CU48">
        <v>432012</v>
      </c>
      <c r="CV48">
        <v>15</v>
      </c>
      <c r="CW48">
        <v>85</v>
      </c>
      <c r="CX48">
        <v>220322</v>
      </c>
      <c r="CY48">
        <v>17</v>
      </c>
      <c r="CZ48">
        <v>83</v>
      </c>
      <c r="DA48">
        <v>211690</v>
      </c>
      <c r="DB48">
        <v>13</v>
      </c>
      <c r="DC48">
        <v>87</v>
      </c>
      <c r="DD48">
        <v>432954</v>
      </c>
      <c r="DE48">
        <v>16</v>
      </c>
      <c r="DF48">
        <v>84</v>
      </c>
      <c r="DG48">
        <v>221316</v>
      </c>
      <c r="DH48">
        <v>15</v>
      </c>
      <c r="DI48">
        <v>85</v>
      </c>
      <c r="DJ48">
        <v>211638</v>
      </c>
      <c r="DK48">
        <v>16</v>
      </c>
      <c r="DL48">
        <v>84</v>
      </c>
    </row>
    <row r="49" spans="1:116" ht="12.75">
      <c r="A49" s="119" t="s">
        <v>729</v>
      </c>
      <c r="B49" s="119" t="s">
        <v>5</v>
      </c>
      <c r="C49">
        <v>547007</v>
      </c>
      <c r="D49">
        <v>1</v>
      </c>
      <c r="E49">
        <v>0</v>
      </c>
      <c r="F49">
        <v>4</v>
      </c>
      <c r="G49">
        <v>1</v>
      </c>
      <c r="H49">
        <v>1</v>
      </c>
      <c r="I49">
        <v>12</v>
      </c>
      <c r="J49">
        <v>52</v>
      </c>
      <c r="K49">
        <v>29</v>
      </c>
      <c r="M49">
        <v>0</v>
      </c>
      <c r="N49">
        <v>19</v>
      </c>
      <c r="O49">
        <v>81</v>
      </c>
      <c r="P49">
        <v>279531</v>
      </c>
      <c r="Q49">
        <v>1</v>
      </c>
      <c r="R49">
        <v>0</v>
      </c>
      <c r="S49">
        <v>5</v>
      </c>
      <c r="T49">
        <v>1</v>
      </c>
      <c r="U49">
        <v>1</v>
      </c>
      <c r="V49">
        <v>15</v>
      </c>
      <c r="W49">
        <v>54</v>
      </c>
      <c r="X49">
        <v>23</v>
      </c>
      <c r="Z49">
        <v>0</v>
      </c>
      <c r="AA49">
        <v>23</v>
      </c>
      <c r="AB49">
        <v>77</v>
      </c>
      <c r="AC49">
        <v>267476</v>
      </c>
      <c r="AD49">
        <v>0</v>
      </c>
      <c r="AE49">
        <v>0</v>
      </c>
      <c r="AF49">
        <v>3</v>
      </c>
      <c r="AG49">
        <v>1</v>
      </c>
      <c r="AH49">
        <v>0</v>
      </c>
      <c r="AI49">
        <v>10</v>
      </c>
      <c r="AJ49">
        <v>51</v>
      </c>
      <c r="AK49">
        <v>35</v>
      </c>
      <c r="AM49">
        <v>0</v>
      </c>
      <c r="AN49">
        <v>14</v>
      </c>
      <c r="AO49">
        <v>86</v>
      </c>
      <c r="AP49">
        <v>546872</v>
      </c>
      <c r="AQ49">
        <v>0</v>
      </c>
      <c r="AR49">
        <v>0</v>
      </c>
      <c r="AS49">
        <v>3</v>
      </c>
      <c r="AT49">
        <v>1</v>
      </c>
      <c r="AU49">
        <v>1</v>
      </c>
      <c r="AV49">
        <v>14</v>
      </c>
      <c r="AW49">
        <v>45</v>
      </c>
      <c r="AX49">
        <v>35</v>
      </c>
      <c r="AY49" t="s">
        <v>206</v>
      </c>
      <c r="AZ49">
        <v>0</v>
      </c>
      <c r="BA49">
        <v>20</v>
      </c>
      <c r="BB49">
        <v>80</v>
      </c>
      <c r="BC49">
        <v>279459</v>
      </c>
      <c r="BD49">
        <v>1</v>
      </c>
      <c r="BE49">
        <v>0</v>
      </c>
      <c r="BF49">
        <v>4</v>
      </c>
      <c r="BG49">
        <v>1</v>
      </c>
      <c r="BH49">
        <v>1</v>
      </c>
      <c r="BI49">
        <v>13</v>
      </c>
      <c r="BJ49">
        <v>44</v>
      </c>
      <c r="BK49">
        <v>37</v>
      </c>
      <c r="BL49" t="s">
        <v>206</v>
      </c>
      <c r="BM49">
        <v>0</v>
      </c>
      <c r="BN49">
        <v>20</v>
      </c>
      <c r="BO49">
        <v>80</v>
      </c>
      <c r="BP49">
        <v>267413</v>
      </c>
      <c r="BQ49">
        <v>0</v>
      </c>
      <c r="BR49">
        <v>0</v>
      </c>
      <c r="BS49">
        <v>3</v>
      </c>
      <c r="BT49">
        <v>1</v>
      </c>
      <c r="BU49">
        <v>1</v>
      </c>
      <c r="BV49">
        <v>15</v>
      </c>
      <c r="BW49">
        <v>47</v>
      </c>
      <c r="BX49">
        <v>33</v>
      </c>
      <c r="BY49" t="s">
        <v>206</v>
      </c>
      <c r="BZ49">
        <v>0</v>
      </c>
      <c r="CA49">
        <v>20</v>
      </c>
      <c r="CB49">
        <v>80</v>
      </c>
      <c r="CC49">
        <v>546855</v>
      </c>
      <c r="CD49">
        <v>26</v>
      </c>
      <c r="CE49">
        <v>74</v>
      </c>
      <c r="CF49">
        <v>279449</v>
      </c>
      <c r="CG49">
        <v>28</v>
      </c>
      <c r="CH49">
        <v>72</v>
      </c>
      <c r="CI49">
        <v>267406</v>
      </c>
      <c r="CJ49">
        <v>23</v>
      </c>
      <c r="CK49">
        <v>77</v>
      </c>
      <c r="CL49">
        <v>546855</v>
      </c>
      <c r="CM49">
        <v>33</v>
      </c>
      <c r="CN49">
        <v>67</v>
      </c>
      <c r="CO49">
        <v>279449</v>
      </c>
      <c r="CP49">
        <v>38</v>
      </c>
      <c r="CQ49">
        <v>62</v>
      </c>
      <c r="CR49">
        <v>267406</v>
      </c>
      <c r="CS49">
        <v>28</v>
      </c>
      <c r="CT49">
        <v>72</v>
      </c>
      <c r="CU49">
        <v>528549</v>
      </c>
      <c r="CV49">
        <v>16</v>
      </c>
      <c r="CW49">
        <v>84</v>
      </c>
      <c r="CX49">
        <v>269497</v>
      </c>
      <c r="CY49">
        <v>18</v>
      </c>
      <c r="CZ49">
        <v>82</v>
      </c>
      <c r="DA49">
        <v>259052</v>
      </c>
      <c r="DB49">
        <v>14</v>
      </c>
      <c r="DC49">
        <v>86</v>
      </c>
      <c r="DD49">
        <v>529602</v>
      </c>
      <c r="DE49">
        <v>17</v>
      </c>
      <c r="DF49">
        <v>83</v>
      </c>
      <c r="DG49">
        <v>270619</v>
      </c>
      <c r="DH49">
        <v>17</v>
      </c>
      <c r="DI49">
        <v>83</v>
      </c>
      <c r="DJ49">
        <v>258983</v>
      </c>
      <c r="DK49">
        <v>18</v>
      </c>
      <c r="DL49">
        <v>82</v>
      </c>
    </row>
    <row r="50" spans="1:2" ht="12.75">
      <c r="A50" s="133"/>
      <c r="B50" s="134"/>
    </row>
    <row r="51" spans="1:116" ht="12.75">
      <c r="A51" s="119"/>
      <c r="B51" s="119" t="s">
        <v>32</v>
      </c>
      <c r="C51">
        <v>407900</v>
      </c>
      <c r="D51">
        <v>0</v>
      </c>
      <c r="E51">
        <v>0</v>
      </c>
      <c r="F51">
        <v>1</v>
      </c>
      <c r="G51">
        <v>0</v>
      </c>
      <c r="H51">
        <v>0</v>
      </c>
      <c r="I51">
        <v>6</v>
      </c>
      <c r="J51">
        <v>56</v>
      </c>
      <c r="K51">
        <v>37</v>
      </c>
      <c r="M51">
        <v>0</v>
      </c>
      <c r="N51">
        <v>7</v>
      </c>
      <c r="O51">
        <v>93</v>
      </c>
      <c r="P51">
        <v>190770</v>
      </c>
      <c r="Q51">
        <v>0</v>
      </c>
      <c r="R51">
        <v>0</v>
      </c>
      <c r="S51">
        <v>1</v>
      </c>
      <c r="T51">
        <v>0</v>
      </c>
      <c r="U51">
        <v>0</v>
      </c>
      <c r="V51">
        <v>7</v>
      </c>
      <c r="W51">
        <v>60</v>
      </c>
      <c r="X51">
        <v>32</v>
      </c>
      <c r="Z51">
        <v>0</v>
      </c>
      <c r="AA51">
        <v>8</v>
      </c>
      <c r="AB51">
        <v>92</v>
      </c>
      <c r="AC51">
        <v>217130</v>
      </c>
      <c r="AD51">
        <v>0</v>
      </c>
      <c r="AE51">
        <v>0</v>
      </c>
      <c r="AF51">
        <v>0</v>
      </c>
      <c r="AG51">
        <v>0</v>
      </c>
      <c r="AH51">
        <v>0</v>
      </c>
      <c r="AI51">
        <v>4</v>
      </c>
      <c r="AJ51">
        <v>52</v>
      </c>
      <c r="AK51">
        <v>42</v>
      </c>
      <c r="AM51">
        <v>0</v>
      </c>
      <c r="AN51">
        <v>5</v>
      </c>
      <c r="AO51">
        <v>95</v>
      </c>
      <c r="AP51">
        <v>407784</v>
      </c>
      <c r="AQ51">
        <v>0</v>
      </c>
      <c r="AR51">
        <v>0</v>
      </c>
      <c r="AS51">
        <v>0</v>
      </c>
      <c r="AT51">
        <v>0</v>
      </c>
      <c r="AU51">
        <v>0</v>
      </c>
      <c r="AV51">
        <v>8</v>
      </c>
      <c r="AW51">
        <v>47</v>
      </c>
      <c r="AX51">
        <v>44</v>
      </c>
      <c r="AY51" t="s">
        <v>206</v>
      </c>
      <c r="AZ51">
        <v>0</v>
      </c>
      <c r="BA51">
        <v>9</v>
      </c>
      <c r="BB51">
        <v>91</v>
      </c>
      <c r="BC51">
        <v>190712</v>
      </c>
      <c r="BD51">
        <v>0</v>
      </c>
      <c r="BE51">
        <v>0</v>
      </c>
      <c r="BF51">
        <v>0</v>
      </c>
      <c r="BG51">
        <v>0</v>
      </c>
      <c r="BH51">
        <v>0</v>
      </c>
      <c r="BI51">
        <v>6</v>
      </c>
      <c r="BJ51">
        <v>44</v>
      </c>
      <c r="BK51">
        <v>49</v>
      </c>
      <c r="BL51" t="s">
        <v>206</v>
      </c>
      <c r="BM51">
        <v>0</v>
      </c>
      <c r="BN51">
        <v>7</v>
      </c>
      <c r="BO51">
        <v>93</v>
      </c>
      <c r="BP51">
        <v>217072</v>
      </c>
      <c r="BQ51">
        <v>0</v>
      </c>
      <c r="BR51">
        <v>0</v>
      </c>
      <c r="BS51">
        <v>0</v>
      </c>
      <c r="BT51">
        <v>0</v>
      </c>
      <c r="BU51">
        <v>0</v>
      </c>
      <c r="BV51">
        <v>10</v>
      </c>
      <c r="BW51">
        <v>50</v>
      </c>
      <c r="BX51">
        <v>39</v>
      </c>
      <c r="BY51" t="s">
        <v>206</v>
      </c>
      <c r="BZ51">
        <v>0</v>
      </c>
      <c r="CA51">
        <v>11</v>
      </c>
      <c r="CB51">
        <v>89</v>
      </c>
      <c r="CC51">
        <v>407774</v>
      </c>
      <c r="CD51">
        <v>13</v>
      </c>
      <c r="CE51">
        <v>87</v>
      </c>
      <c r="CF51">
        <v>190706</v>
      </c>
      <c r="CG51">
        <v>12</v>
      </c>
      <c r="CH51">
        <v>88</v>
      </c>
      <c r="CI51">
        <v>217068</v>
      </c>
      <c r="CJ51">
        <v>13</v>
      </c>
      <c r="CK51">
        <v>87</v>
      </c>
      <c r="CL51">
        <v>407774</v>
      </c>
      <c r="CM51">
        <v>19</v>
      </c>
      <c r="CN51">
        <v>81</v>
      </c>
      <c r="CO51">
        <v>190706</v>
      </c>
      <c r="CP51">
        <v>21</v>
      </c>
      <c r="CQ51">
        <v>79</v>
      </c>
      <c r="CR51">
        <v>217068</v>
      </c>
      <c r="CS51">
        <v>17</v>
      </c>
      <c r="CT51">
        <v>83</v>
      </c>
      <c r="CU51">
        <v>394766</v>
      </c>
      <c r="CV51">
        <v>13</v>
      </c>
      <c r="CW51">
        <v>87</v>
      </c>
      <c r="CX51">
        <v>184030</v>
      </c>
      <c r="CY51">
        <v>14</v>
      </c>
      <c r="CZ51">
        <v>86</v>
      </c>
      <c r="DA51">
        <v>210736</v>
      </c>
      <c r="DB51">
        <v>12</v>
      </c>
      <c r="DC51">
        <v>88</v>
      </c>
      <c r="DD51">
        <v>395840</v>
      </c>
      <c r="DE51">
        <v>11</v>
      </c>
      <c r="DF51">
        <v>89</v>
      </c>
      <c r="DG51">
        <v>185105</v>
      </c>
      <c r="DH51">
        <v>10</v>
      </c>
      <c r="DI51">
        <v>90</v>
      </c>
      <c r="DJ51">
        <v>210735</v>
      </c>
      <c r="DK51">
        <v>13</v>
      </c>
      <c r="DL51">
        <v>87</v>
      </c>
    </row>
    <row r="52" spans="1:116" ht="12.75">
      <c r="A52" s="119"/>
      <c r="B52" s="119" t="s">
        <v>33</v>
      </c>
      <c r="C52">
        <v>119965</v>
      </c>
      <c r="D52">
        <v>1</v>
      </c>
      <c r="E52">
        <v>0</v>
      </c>
      <c r="F52">
        <v>7</v>
      </c>
      <c r="G52">
        <v>4</v>
      </c>
      <c r="H52">
        <v>3</v>
      </c>
      <c r="I52">
        <v>35</v>
      </c>
      <c r="J52">
        <v>46</v>
      </c>
      <c r="K52">
        <v>5</v>
      </c>
      <c r="M52">
        <v>0</v>
      </c>
      <c r="N52">
        <v>49</v>
      </c>
      <c r="O52">
        <v>51</v>
      </c>
      <c r="P52">
        <v>75130</v>
      </c>
      <c r="Q52">
        <v>1</v>
      </c>
      <c r="R52">
        <v>0</v>
      </c>
      <c r="S52">
        <v>7</v>
      </c>
      <c r="T52">
        <v>4</v>
      </c>
      <c r="U52">
        <v>3</v>
      </c>
      <c r="V52">
        <v>35</v>
      </c>
      <c r="W52">
        <v>45</v>
      </c>
      <c r="X52">
        <v>5</v>
      </c>
      <c r="Z52">
        <v>0</v>
      </c>
      <c r="AA52">
        <v>51</v>
      </c>
      <c r="AB52">
        <v>49</v>
      </c>
      <c r="AC52">
        <v>44835</v>
      </c>
      <c r="AD52">
        <v>1</v>
      </c>
      <c r="AE52">
        <v>0</v>
      </c>
      <c r="AF52">
        <v>6</v>
      </c>
      <c r="AG52">
        <v>3</v>
      </c>
      <c r="AH52">
        <v>2</v>
      </c>
      <c r="AI52">
        <v>34</v>
      </c>
      <c r="AJ52">
        <v>48</v>
      </c>
      <c r="AK52">
        <v>5</v>
      </c>
      <c r="AM52">
        <v>0</v>
      </c>
      <c r="AN52">
        <v>46</v>
      </c>
      <c r="AO52">
        <v>54</v>
      </c>
      <c r="AP52">
        <v>119948</v>
      </c>
      <c r="AQ52">
        <v>1</v>
      </c>
      <c r="AR52">
        <v>0</v>
      </c>
      <c r="AS52">
        <v>6</v>
      </c>
      <c r="AT52">
        <v>4</v>
      </c>
      <c r="AU52">
        <v>2</v>
      </c>
      <c r="AV52">
        <v>34</v>
      </c>
      <c r="AW52">
        <v>44</v>
      </c>
      <c r="AX52">
        <v>9</v>
      </c>
      <c r="AY52" t="s">
        <v>206</v>
      </c>
      <c r="AZ52" t="s">
        <v>782</v>
      </c>
      <c r="BA52">
        <v>47</v>
      </c>
      <c r="BB52">
        <v>53</v>
      </c>
      <c r="BC52">
        <v>75120</v>
      </c>
      <c r="BD52">
        <v>1</v>
      </c>
      <c r="BE52">
        <v>0</v>
      </c>
      <c r="BF52">
        <v>5</v>
      </c>
      <c r="BG52">
        <v>3</v>
      </c>
      <c r="BH52">
        <v>2</v>
      </c>
      <c r="BI52">
        <v>31</v>
      </c>
      <c r="BJ52">
        <v>47</v>
      </c>
      <c r="BK52">
        <v>12</v>
      </c>
      <c r="BL52" t="s">
        <v>206</v>
      </c>
      <c r="BM52" t="s">
        <v>782</v>
      </c>
      <c r="BN52">
        <v>41</v>
      </c>
      <c r="BO52">
        <v>59</v>
      </c>
      <c r="BP52">
        <v>44828</v>
      </c>
      <c r="BQ52">
        <v>1</v>
      </c>
      <c r="BR52">
        <v>0</v>
      </c>
      <c r="BS52">
        <v>7</v>
      </c>
      <c r="BT52">
        <v>5</v>
      </c>
      <c r="BU52">
        <v>3</v>
      </c>
      <c r="BV52">
        <v>40</v>
      </c>
      <c r="BW52">
        <v>39</v>
      </c>
      <c r="BX52">
        <v>5</v>
      </c>
      <c r="BY52" t="s">
        <v>206</v>
      </c>
      <c r="BZ52">
        <v>0</v>
      </c>
      <c r="CA52">
        <v>56</v>
      </c>
      <c r="CB52">
        <v>44</v>
      </c>
      <c r="CC52">
        <v>119943</v>
      </c>
      <c r="CD52">
        <v>62</v>
      </c>
      <c r="CE52">
        <v>38</v>
      </c>
      <c r="CF52">
        <v>75116</v>
      </c>
      <c r="CG52">
        <v>60</v>
      </c>
      <c r="CH52">
        <v>40</v>
      </c>
      <c r="CI52">
        <v>44827</v>
      </c>
      <c r="CJ52">
        <v>65</v>
      </c>
      <c r="CK52">
        <v>35</v>
      </c>
      <c r="CL52">
        <v>119943</v>
      </c>
      <c r="CM52">
        <v>72</v>
      </c>
      <c r="CN52">
        <v>28</v>
      </c>
      <c r="CO52">
        <v>75116</v>
      </c>
      <c r="CP52">
        <v>72</v>
      </c>
      <c r="CQ52">
        <v>28</v>
      </c>
      <c r="CR52">
        <v>44827</v>
      </c>
      <c r="CS52">
        <v>73</v>
      </c>
      <c r="CT52">
        <v>27</v>
      </c>
      <c r="CU52">
        <v>115618</v>
      </c>
      <c r="CV52">
        <v>22</v>
      </c>
      <c r="CW52">
        <v>78</v>
      </c>
      <c r="CX52">
        <v>72448</v>
      </c>
      <c r="CY52">
        <v>23</v>
      </c>
      <c r="CZ52">
        <v>77</v>
      </c>
      <c r="DA52">
        <v>43170</v>
      </c>
      <c r="DB52">
        <v>21</v>
      </c>
      <c r="DC52">
        <v>79</v>
      </c>
      <c r="DD52">
        <v>115690</v>
      </c>
      <c r="DE52">
        <v>32</v>
      </c>
      <c r="DF52">
        <v>68</v>
      </c>
      <c r="DG52">
        <v>72553</v>
      </c>
      <c r="DH52">
        <v>28</v>
      </c>
      <c r="DI52">
        <v>72</v>
      </c>
      <c r="DJ52">
        <v>43137</v>
      </c>
      <c r="DK52">
        <v>38</v>
      </c>
      <c r="DL52">
        <v>62</v>
      </c>
    </row>
    <row r="53" spans="1:116" ht="12.75">
      <c r="A53" s="119"/>
      <c r="B53" s="119" t="s">
        <v>111</v>
      </c>
      <c r="C53">
        <v>75877</v>
      </c>
      <c r="D53">
        <v>1</v>
      </c>
      <c r="E53">
        <v>0</v>
      </c>
      <c r="F53">
        <v>3</v>
      </c>
      <c r="G53">
        <v>2</v>
      </c>
      <c r="H53">
        <v>2</v>
      </c>
      <c r="I53">
        <v>35</v>
      </c>
      <c r="J53">
        <v>52</v>
      </c>
      <c r="K53">
        <v>5</v>
      </c>
      <c r="M53">
        <v>0</v>
      </c>
      <c r="N53">
        <v>43</v>
      </c>
      <c r="O53">
        <v>57</v>
      </c>
      <c r="P53">
        <v>44936</v>
      </c>
      <c r="Q53">
        <v>1</v>
      </c>
      <c r="R53">
        <v>0</v>
      </c>
      <c r="S53">
        <v>3</v>
      </c>
      <c r="T53">
        <v>3</v>
      </c>
      <c r="U53">
        <v>2</v>
      </c>
      <c r="V53">
        <v>36</v>
      </c>
      <c r="W53">
        <v>51</v>
      </c>
      <c r="X53">
        <v>4</v>
      </c>
      <c r="Z53">
        <v>0</v>
      </c>
      <c r="AA53">
        <v>45</v>
      </c>
      <c r="AB53">
        <v>55</v>
      </c>
      <c r="AC53">
        <v>30941</v>
      </c>
      <c r="AD53">
        <v>1</v>
      </c>
      <c r="AE53">
        <v>0</v>
      </c>
      <c r="AF53">
        <v>3</v>
      </c>
      <c r="AG53">
        <v>2</v>
      </c>
      <c r="AH53">
        <v>2</v>
      </c>
      <c r="AI53">
        <v>33</v>
      </c>
      <c r="AJ53">
        <v>54</v>
      </c>
      <c r="AK53">
        <v>5</v>
      </c>
      <c r="AM53">
        <v>0</v>
      </c>
      <c r="AN53">
        <v>41</v>
      </c>
      <c r="AO53">
        <v>59</v>
      </c>
      <c r="AP53">
        <v>75866</v>
      </c>
      <c r="AQ53">
        <v>1</v>
      </c>
      <c r="AR53">
        <v>0</v>
      </c>
      <c r="AS53">
        <v>3</v>
      </c>
      <c r="AT53">
        <v>3</v>
      </c>
      <c r="AU53">
        <v>2</v>
      </c>
      <c r="AV53">
        <v>34</v>
      </c>
      <c r="AW53">
        <v>49</v>
      </c>
      <c r="AX53">
        <v>9</v>
      </c>
      <c r="AY53" t="s">
        <v>206</v>
      </c>
      <c r="AZ53" t="s">
        <v>782</v>
      </c>
      <c r="BA53">
        <v>42</v>
      </c>
      <c r="BB53">
        <v>58</v>
      </c>
      <c r="BC53">
        <v>44931</v>
      </c>
      <c r="BD53">
        <v>1</v>
      </c>
      <c r="BE53">
        <v>0</v>
      </c>
      <c r="BF53">
        <v>2</v>
      </c>
      <c r="BG53">
        <v>2</v>
      </c>
      <c r="BH53">
        <v>1</v>
      </c>
      <c r="BI53">
        <v>29</v>
      </c>
      <c r="BJ53">
        <v>52</v>
      </c>
      <c r="BK53">
        <v>12</v>
      </c>
      <c r="BL53" t="s">
        <v>206</v>
      </c>
      <c r="BM53" t="s">
        <v>782</v>
      </c>
      <c r="BN53">
        <v>35</v>
      </c>
      <c r="BO53">
        <v>65</v>
      </c>
      <c r="BP53">
        <v>30935</v>
      </c>
      <c r="BQ53">
        <v>1</v>
      </c>
      <c r="BR53">
        <v>0</v>
      </c>
      <c r="BS53">
        <v>3</v>
      </c>
      <c r="BT53">
        <v>4</v>
      </c>
      <c r="BU53">
        <v>3</v>
      </c>
      <c r="BV53">
        <v>41</v>
      </c>
      <c r="BW53">
        <v>43</v>
      </c>
      <c r="BX53">
        <v>5</v>
      </c>
      <c r="BY53" t="s">
        <v>206</v>
      </c>
      <c r="BZ53">
        <v>0</v>
      </c>
      <c r="CA53">
        <v>52</v>
      </c>
      <c r="CB53">
        <v>48</v>
      </c>
      <c r="CC53">
        <v>75865</v>
      </c>
      <c r="CD53">
        <v>57</v>
      </c>
      <c r="CE53">
        <v>43</v>
      </c>
      <c r="CF53">
        <v>44930</v>
      </c>
      <c r="CG53">
        <v>55</v>
      </c>
      <c r="CH53">
        <v>45</v>
      </c>
      <c r="CI53">
        <v>30935</v>
      </c>
      <c r="CJ53">
        <v>61</v>
      </c>
      <c r="CK53">
        <v>39</v>
      </c>
      <c r="CL53">
        <v>75865</v>
      </c>
      <c r="CM53">
        <v>69</v>
      </c>
      <c r="CN53">
        <v>31</v>
      </c>
      <c r="CO53">
        <v>44930</v>
      </c>
      <c r="CP53">
        <v>69</v>
      </c>
      <c r="CQ53">
        <v>31</v>
      </c>
      <c r="CR53">
        <v>30935</v>
      </c>
      <c r="CS53">
        <v>70</v>
      </c>
      <c r="CT53">
        <v>30</v>
      </c>
      <c r="CU53">
        <v>72850</v>
      </c>
      <c r="CV53">
        <v>19</v>
      </c>
      <c r="CW53">
        <v>81</v>
      </c>
      <c r="CX53">
        <v>43147</v>
      </c>
      <c r="CY53">
        <v>20</v>
      </c>
      <c r="CZ53">
        <v>80</v>
      </c>
      <c r="DA53">
        <v>29703</v>
      </c>
      <c r="DB53">
        <v>18</v>
      </c>
      <c r="DC53">
        <v>82</v>
      </c>
      <c r="DD53">
        <v>72925</v>
      </c>
      <c r="DE53">
        <v>30</v>
      </c>
      <c r="DF53">
        <v>70</v>
      </c>
      <c r="DG53">
        <v>43242</v>
      </c>
      <c r="DH53">
        <v>25</v>
      </c>
      <c r="DI53">
        <v>75</v>
      </c>
      <c r="DJ53">
        <v>29683</v>
      </c>
      <c r="DK53">
        <v>37</v>
      </c>
      <c r="DL53">
        <v>63</v>
      </c>
    </row>
    <row r="54" spans="1:116" ht="12.75">
      <c r="A54" s="119"/>
      <c r="B54" s="119" t="s">
        <v>112</v>
      </c>
      <c r="C54">
        <v>44088</v>
      </c>
      <c r="D54">
        <v>1</v>
      </c>
      <c r="E54">
        <v>0</v>
      </c>
      <c r="F54">
        <v>13</v>
      </c>
      <c r="G54">
        <v>6</v>
      </c>
      <c r="H54">
        <v>4</v>
      </c>
      <c r="I54">
        <v>34</v>
      </c>
      <c r="J54">
        <v>36</v>
      </c>
      <c r="K54">
        <v>5</v>
      </c>
      <c r="M54">
        <v>0</v>
      </c>
      <c r="N54">
        <v>59</v>
      </c>
      <c r="O54">
        <v>41</v>
      </c>
      <c r="P54">
        <v>30194</v>
      </c>
      <c r="Q54">
        <v>1</v>
      </c>
      <c r="R54">
        <v>0</v>
      </c>
      <c r="S54">
        <v>13</v>
      </c>
      <c r="T54">
        <v>6</v>
      </c>
      <c r="U54">
        <v>4</v>
      </c>
      <c r="V54">
        <v>34</v>
      </c>
      <c r="W54">
        <v>36</v>
      </c>
      <c r="X54">
        <v>5</v>
      </c>
      <c r="Z54">
        <v>0</v>
      </c>
      <c r="AA54">
        <v>59</v>
      </c>
      <c r="AB54">
        <v>41</v>
      </c>
      <c r="AC54">
        <v>13894</v>
      </c>
      <c r="AD54">
        <v>1</v>
      </c>
      <c r="AE54">
        <v>0</v>
      </c>
      <c r="AF54">
        <v>13</v>
      </c>
      <c r="AG54">
        <v>5</v>
      </c>
      <c r="AH54">
        <v>4</v>
      </c>
      <c r="AI54">
        <v>36</v>
      </c>
      <c r="AJ54">
        <v>36</v>
      </c>
      <c r="AK54">
        <v>5</v>
      </c>
      <c r="AM54">
        <v>0</v>
      </c>
      <c r="AN54">
        <v>59</v>
      </c>
      <c r="AO54">
        <v>41</v>
      </c>
      <c r="AP54">
        <v>44082</v>
      </c>
      <c r="AQ54">
        <v>1</v>
      </c>
      <c r="AR54">
        <v>0</v>
      </c>
      <c r="AS54">
        <v>11</v>
      </c>
      <c r="AT54">
        <v>5</v>
      </c>
      <c r="AU54">
        <v>3</v>
      </c>
      <c r="AV54">
        <v>34</v>
      </c>
      <c r="AW54">
        <v>37</v>
      </c>
      <c r="AX54">
        <v>9</v>
      </c>
      <c r="AY54" t="s">
        <v>206</v>
      </c>
      <c r="AZ54">
        <v>0</v>
      </c>
      <c r="BA54">
        <v>54</v>
      </c>
      <c r="BB54">
        <v>46</v>
      </c>
      <c r="BC54">
        <v>30189</v>
      </c>
      <c r="BD54">
        <v>1</v>
      </c>
      <c r="BE54">
        <v>0</v>
      </c>
      <c r="BF54">
        <v>9</v>
      </c>
      <c r="BG54">
        <v>4</v>
      </c>
      <c r="BH54">
        <v>2</v>
      </c>
      <c r="BI54">
        <v>33</v>
      </c>
      <c r="BJ54">
        <v>40</v>
      </c>
      <c r="BK54">
        <v>11</v>
      </c>
      <c r="BL54" t="s">
        <v>206</v>
      </c>
      <c r="BM54">
        <v>0</v>
      </c>
      <c r="BN54">
        <v>50</v>
      </c>
      <c r="BO54">
        <v>50</v>
      </c>
      <c r="BP54">
        <v>13893</v>
      </c>
      <c r="BQ54">
        <v>1</v>
      </c>
      <c r="BR54">
        <v>0</v>
      </c>
      <c r="BS54">
        <v>14</v>
      </c>
      <c r="BT54">
        <v>8</v>
      </c>
      <c r="BU54">
        <v>3</v>
      </c>
      <c r="BV54">
        <v>38</v>
      </c>
      <c r="BW54">
        <v>30</v>
      </c>
      <c r="BX54">
        <v>5</v>
      </c>
      <c r="BY54" t="s">
        <v>206</v>
      </c>
      <c r="BZ54">
        <v>0</v>
      </c>
      <c r="CA54">
        <v>64</v>
      </c>
      <c r="CB54">
        <v>36</v>
      </c>
      <c r="CC54">
        <v>44078</v>
      </c>
      <c r="CD54">
        <v>69</v>
      </c>
      <c r="CE54">
        <v>31</v>
      </c>
      <c r="CF54">
        <v>30186</v>
      </c>
      <c r="CG54">
        <v>67</v>
      </c>
      <c r="CH54">
        <v>33</v>
      </c>
      <c r="CI54">
        <v>13892</v>
      </c>
      <c r="CJ54">
        <v>73</v>
      </c>
      <c r="CK54">
        <v>27</v>
      </c>
      <c r="CL54">
        <v>44078</v>
      </c>
      <c r="CM54">
        <v>78</v>
      </c>
      <c r="CN54">
        <v>22</v>
      </c>
      <c r="CO54">
        <v>30186</v>
      </c>
      <c r="CP54">
        <v>77</v>
      </c>
      <c r="CQ54">
        <v>23</v>
      </c>
      <c r="CR54">
        <v>13892</v>
      </c>
      <c r="CS54">
        <v>80</v>
      </c>
      <c r="CT54">
        <v>20</v>
      </c>
      <c r="CU54">
        <v>42768</v>
      </c>
      <c r="CV54">
        <v>27</v>
      </c>
      <c r="CW54">
        <v>73</v>
      </c>
      <c r="CX54">
        <v>29301</v>
      </c>
      <c r="CY54">
        <v>28</v>
      </c>
      <c r="CZ54">
        <v>72</v>
      </c>
      <c r="DA54">
        <v>13467</v>
      </c>
      <c r="DB54">
        <v>27</v>
      </c>
      <c r="DC54">
        <v>73</v>
      </c>
      <c r="DD54">
        <v>42765</v>
      </c>
      <c r="DE54">
        <v>35</v>
      </c>
      <c r="DF54">
        <v>65</v>
      </c>
      <c r="DG54">
        <v>29311</v>
      </c>
      <c r="DH54">
        <v>32</v>
      </c>
      <c r="DI54">
        <v>68</v>
      </c>
      <c r="DJ54">
        <v>13454</v>
      </c>
      <c r="DK54">
        <v>41</v>
      </c>
      <c r="DL54">
        <v>59</v>
      </c>
    </row>
    <row r="55" spans="1:2" ht="12.75">
      <c r="A55" s="119"/>
      <c r="B55" s="119"/>
    </row>
    <row r="56" spans="1:116" ht="12.75">
      <c r="A56" s="119"/>
      <c r="B56" s="119" t="s">
        <v>34</v>
      </c>
      <c r="C56">
        <v>17249</v>
      </c>
      <c r="D56">
        <v>1</v>
      </c>
      <c r="E56">
        <v>1</v>
      </c>
      <c r="F56">
        <v>57</v>
      </c>
      <c r="G56">
        <v>5</v>
      </c>
      <c r="H56">
        <v>2</v>
      </c>
      <c r="I56">
        <v>14</v>
      </c>
      <c r="J56">
        <v>17</v>
      </c>
      <c r="K56">
        <v>3</v>
      </c>
      <c r="M56">
        <v>0</v>
      </c>
      <c r="N56">
        <v>80</v>
      </c>
      <c r="O56">
        <v>20</v>
      </c>
      <c r="P56">
        <v>12691</v>
      </c>
      <c r="Q56">
        <v>2</v>
      </c>
      <c r="R56">
        <v>1</v>
      </c>
      <c r="S56">
        <v>54</v>
      </c>
      <c r="T56">
        <v>5</v>
      </c>
      <c r="U56">
        <v>2</v>
      </c>
      <c r="V56">
        <v>15</v>
      </c>
      <c r="W56">
        <v>18</v>
      </c>
      <c r="X56">
        <v>3</v>
      </c>
      <c r="Z56">
        <v>0</v>
      </c>
      <c r="AA56">
        <v>79</v>
      </c>
      <c r="AB56">
        <v>21</v>
      </c>
      <c r="AC56">
        <v>4558</v>
      </c>
      <c r="AD56">
        <v>1</v>
      </c>
      <c r="AE56">
        <v>1</v>
      </c>
      <c r="AF56">
        <v>64</v>
      </c>
      <c r="AG56">
        <v>3</v>
      </c>
      <c r="AH56">
        <v>2</v>
      </c>
      <c r="AI56">
        <v>12</v>
      </c>
      <c r="AJ56">
        <v>13</v>
      </c>
      <c r="AK56">
        <v>3</v>
      </c>
      <c r="AM56">
        <v>0</v>
      </c>
      <c r="AN56">
        <v>83</v>
      </c>
      <c r="AO56">
        <v>17</v>
      </c>
      <c r="AP56">
        <v>17246</v>
      </c>
      <c r="AQ56">
        <v>1</v>
      </c>
      <c r="AR56">
        <v>1</v>
      </c>
      <c r="AS56">
        <v>53</v>
      </c>
      <c r="AT56">
        <v>4</v>
      </c>
      <c r="AU56">
        <v>2</v>
      </c>
      <c r="AV56">
        <v>17</v>
      </c>
      <c r="AW56">
        <v>16</v>
      </c>
      <c r="AX56">
        <v>5</v>
      </c>
      <c r="AY56" t="s">
        <v>206</v>
      </c>
      <c r="AZ56" t="s">
        <v>782</v>
      </c>
      <c r="BA56">
        <v>78</v>
      </c>
      <c r="BB56">
        <v>22</v>
      </c>
      <c r="BC56">
        <v>12688</v>
      </c>
      <c r="BD56">
        <v>1</v>
      </c>
      <c r="BE56">
        <v>1</v>
      </c>
      <c r="BF56">
        <v>49</v>
      </c>
      <c r="BG56">
        <v>4</v>
      </c>
      <c r="BH56">
        <v>2</v>
      </c>
      <c r="BI56">
        <v>19</v>
      </c>
      <c r="BJ56">
        <v>18</v>
      </c>
      <c r="BK56">
        <v>6</v>
      </c>
      <c r="BL56" t="s">
        <v>206</v>
      </c>
      <c r="BM56" t="s">
        <v>782</v>
      </c>
      <c r="BN56">
        <v>76</v>
      </c>
      <c r="BO56">
        <v>24</v>
      </c>
      <c r="BP56">
        <v>4558</v>
      </c>
      <c r="BQ56">
        <v>1</v>
      </c>
      <c r="BR56">
        <v>1</v>
      </c>
      <c r="BS56">
        <v>65</v>
      </c>
      <c r="BT56">
        <v>5</v>
      </c>
      <c r="BU56">
        <v>2</v>
      </c>
      <c r="BV56">
        <v>14</v>
      </c>
      <c r="BW56">
        <v>11</v>
      </c>
      <c r="BX56">
        <v>3</v>
      </c>
      <c r="BY56" t="s">
        <v>206</v>
      </c>
      <c r="BZ56">
        <v>0</v>
      </c>
      <c r="CA56">
        <v>86</v>
      </c>
      <c r="CB56">
        <v>14</v>
      </c>
      <c r="CC56">
        <v>17246</v>
      </c>
      <c r="CD56">
        <v>85</v>
      </c>
      <c r="CE56">
        <v>15</v>
      </c>
      <c r="CF56">
        <v>12688</v>
      </c>
      <c r="CG56">
        <v>84</v>
      </c>
      <c r="CH56">
        <v>16</v>
      </c>
      <c r="CI56">
        <v>4558</v>
      </c>
      <c r="CJ56">
        <v>89</v>
      </c>
      <c r="CK56">
        <v>11</v>
      </c>
      <c r="CL56">
        <v>17246</v>
      </c>
      <c r="CM56">
        <v>89</v>
      </c>
      <c r="CN56">
        <v>11</v>
      </c>
      <c r="CO56">
        <v>12688</v>
      </c>
      <c r="CP56">
        <v>88</v>
      </c>
      <c r="CQ56">
        <v>12</v>
      </c>
      <c r="CR56">
        <v>4558</v>
      </c>
      <c r="CS56">
        <v>91</v>
      </c>
      <c r="CT56">
        <v>9</v>
      </c>
      <c r="CU56">
        <v>16824</v>
      </c>
      <c r="CV56">
        <v>55</v>
      </c>
      <c r="CW56">
        <v>45</v>
      </c>
      <c r="CX56">
        <v>12352</v>
      </c>
      <c r="CY56">
        <v>53</v>
      </c>
      <c r="CZ56">
        <v>47</v>
      </c>
      <c r="DA56">
        <v>4472</v>
      </c>
      <c r="DB56">
        <v>60</v>
      </c>
      <c r="DC56">
        <v>40</v>
      </c>
      <c r="DD56">
        <v>16809</v>
      </c>
      <c r="DE56">
        <v>57</v>
      </c>
      <c r="DF56">
        <v>43</v>
      </c>
      <c r="DG56">
        <v>12334</v>
      </c>
      <c r="DH56">
        <v>54</v>
      </c>
      <c r="DI56">
        <v>46</v>
      </c>
      <c r="DJ56">
        <v>4475</v>
      </c>
      <c r="DK56">
        <v>65</v>
      </c>
      <c r="DL56">
        <v>35</v>
      </c>
    </row>
    <row r="57" spans="1:2" ht="12.75">
      <c r="A57" s="119"/>
      <c r="B57" s="119"/>
    </row>
    <row r="58" spans="1:116" ht="12.75">
      <c r="A58" s="119"/>
      <c r="B58" s="119" t="s">
        <v>875</v>
      </c>
      <c r="C58">
        <v>1893</v>
      </c>
      <c r="D58">
        <v>1</v>
      </c>
      <c r="E58">
        <v>3</v>
      </c>
      <c r="F58">
        <v>22</v>
      </c>
      <c r="G58">
        <v>2</v>
      </c>
      <c r="H58">
        <v>1</v>
      </c>
      <c r="I58">
        <v>15</v>
      </c>
      <c r="J58">
        <v>38</v>
      </c>
      <c r="K58">
        <v>18</v>
      </c>
      <c r="M58">
        <v>0</v>
      </c>
      <c r="N58">
        <v>44</v>
      </c>
      <c r="O58">
        <v>56</v>
      </c>
      <c r="P58">
        <v>940</v>
      </c>
      <c r="Q58">
        <v>1</v>
      </c>
      <c r="R58">
        <v>3</v>
      </c>
      <c r="S58">
        <v>24</v>
      </c>
      <c r="T58">
        <v>2</v>
      </c>
      <c r="U58">
        <v>2</v>
      </c>
      <c r="V58">
        <v>16</v>
      </c>
      <c r="W58">
        <v>36</v>
      </c>
      <c r="X58">
        <v>15</v>
      </c>
      <c r="Z58">
        <v>0</v>
      </c>
      <c r="AA58">
        <v>49</v>
      </c>
      <c r="AB58">
        <v>51</v>
      </c>
      <c r="AC58">
        <v>953</v>
      </c>
      <c r="AD58">
        <v>1</v>
      </c>
      <c r="AE58">
        <v>4</v>
      </c>
      <c r="AF58">
        <v>20</v>
      </c>
      <c r="AG58">
        <v>1</v>
      </c>
      <c r="AH58">
        <v>1</v>
      </c>
      <c r="AI58">
        <v>13</v>
      </c>
      <c r="AJ58">
        <v>40</v>
      </c>
      <c r="AK58">
        <v>21</v>
      </c>
      <c r="AM58">
        <v>0</v>
      </c>
      <c r="AN58">
        <v>39</v>
      </c>
      <c r="AO58">
        <v>61</v>
      </c>
      <c r="AP58">
        <v>1894</v>
      </c>
      <c r="AQ58">
        <v>1</v>
      </c>
      <c r="AR58">
        <v>4</v>
      </c>
      <c r="AS58">
        <v>19</v>
      </c>
      <c r="AT58">
        <v>2</v>
      </c>
      <c r="AU58">
        <v>1</v>
      </c>
      <c r="AV58">
        <v>18</v>
      </c>
      <c r="AW58">
        <v>35</v>
      </c>
      <c r="AX58">
        <v>20</v>
      </c>
      <c r="AY58" t="s">
        <v>206</v>
      </c>
      <c r="AZ58">
        <v>0</v>
      </c>
      <c r="BA58">
        <v>45</v>
      </c>
      <c r="BB58">
        <v>55</v>
      </c>
      <c r="BC58">
        <v>939</v>
      </c>
      <c r="BD58">
        <v>1</v>
      </c>
      <c r="BE58">
        <v>4</v>
      </c>
      <c r="BF58">
        <v>21</v>
      </c>
      <c r="BG58">
        <v>2</v>
      </c>
      <c r="BH58">
        <v>1</v>
      </c>
      <c r="BI58">
        <v>16</v>
      </c>
      <c r="BJ58">
        <v>34</v>
      </c>
      <c r="BK58">
        <v>21</v>
      </c>
      <c r="BL58" t="s">
        <v>206</v>
      </c>
      <c r="BM58">
        <v>0</v>
      </c>
      <c r="BN58">
        <v>45</v>
      </c>
      <c r="BO58">
        <v>55</v>
      </c>
      <c r="BP58">
        <v>955</v>
      </c>
      <c r="BQ58">
        <v>1</v>
      </c>
      <c r="BR58">
        <v>4</v>
      </c>
      <c r="BS58">
        <v>18</v>
      </c>
      <c r="BT58">
        <v>1</v>
      </c>
      <c r="BU58">
        <v>1</v>
      </c>
      <c r="BV58">
        <v>21</v>
      </c>
      <c r="BW58">
        <v>37</v>
      </c>
      <c r="BX58">
        <v>18</v>
      </c>
      <c r="BY58" t="s">
        <v>206</v>
      </c>
      <c r="BZ58">
        <v>0</v>
      </c>
      <c r="CA58">
        <v>45</v>
      </c>
      <c r="CB58">
        <v>55</v>
      </c>
      <c r="CC58">
        <v>1892</v>
      </c>
      <c r="CD58">
        <v>52</v>
      </c>
      <c r="CE58">
        <v>48</v>
      </c>
      <c r="CF58">
        <v>939</v>
      </c>
      <c r="CG58">
        <v>54</v>
      </c>
      <c r="CH58">
        <v>46</v>
      </c>
      <c r="CI58">
        <v>953</v>
      </c>
      <c r="CJ58">
        <v>51</v>
      </c>
      <c r="CK58">
        <v>49</v>
      </c>
      <c r="CL58">
        <v>1892</v>
      </c>
      <c r="CM58">
        <v>58</v>
      </c>
      <c r="CN58">
        <v>42</v>
      </c>
      <c r="CO58">
        <v>939</v>
      </c>
      <c r="CP58">
        <v>61</v>
      </c>
      <c r="CQ58">
        <v>39</v>
      </c>
      <c r="CR58">
        <v>953</v>
      </c>
      <c r="CS58">
        <v>54</v>
      </c>
      <c r="CT58">
        <v>46</v>
      </c>
      <c r="CU58">
        <v>1341</v>
      </c>
      <c r="CV58">
        <v>35</v>
      </c>
      <c r="CW58">
        <v>65</v>
      </c>
      <c r="CX58">
        <v>667</v>
      </c>
      <c r="CY58">
        <v>38</v>
      </c>
      <c r="CZ58">
        <v>62</v>
      </c>
      <c r="DA58">
        <v>674</v>
      </c>
      <c r="DB58">
        <v>31</v>
      </c>
      <c r="DC58">
        <v>69</v>
      </c>
      <c r="DD58">
        <v>1263</v>
      </c>
      <c r="DE58">
        <v>35</v>
      </c>
      <c r="DF58">
        <v>65</v>
      </c>
      <c r="DG58">
        <v>627</v>
      </c>
      <c r="DH58">
        <v>35</v>
      </c>
      <c r="DI58">
        <v>65</v>
      </c>
      <c r="DJ58">
        <v>636</v>
      </c>
      <c r="DK58">
        <v>35</v>
      </c>
      <c r="DL58">
        <v>65</v>
      </c>
    </row>
    <row r="59" spans="1:116" ht="12.75">
      <c r="A59" s="119"/>
      <c r="B59" s="119" t="s">
        <v>83</v>
      </c>
      <c r="C59">
        <v>137214</v>
      </c>
      <c r="D59">
        <v>1</v>
      </c>
      <c r="E59">
        <v>0</v>
      </c>
      <c r="F59">
        <v>13</v>
      </c>
      <c r="G59">
        <v>4</v>
      </c>
      <c r="H59">
        <v>3</v>
      </c>
      <c r="I59">
        <v>32</v>
      </c>
      <c r="J59">
        <v>43</v>
      </c>
      <c r="K59">
        <v>5</v>
      </c>
      <c r="M59">
        <v>0</v>
      </c>
      <c r="N59">
        <v>53</v>
      </c>
      <c r="O59">
        <v>47</v>
      </c>
      <c r="P59">
        <v>87821</v>
      </c>
      <c r="Q59">
        <v>1</v>
      </c>
      <c r="R59">
        <v>0</v>
      </c>
      <c r="S59">
        <v>14</v>
      </c>
      <c r="T59">
        <v>4</v>
      </c>
      <c r="U59">
        <v>3</v>
      </c>
      <c r="V59">
        <v>32</v>
      </c>
      <c r="W59">
        <v>41</v>
      </c>
      <c r="X59">
        <v>4</v>
      </c>
      <c r="Z59">
        <v>0</v>
      </c>
      <c r="AA59">
        <v>55</v>
      </c>
      <c r="AB59">
        <v>45</v>
      </c>
      <c r="AC59">
        <v>49393</v>
      </c>
      <c r="AD59">
        <v>1</v>
      </c>
      <c r="AE59">
        <v>0</v>
      </c>
      <c r="AF59">
        <v>11</v>
      </c>
      <c r="AG59">
        <v>3</v>
      </c>
      <c r="AH59">
        <v>2</v>
      </c>
      <c r="AI59">
        <v>32</v>
      </c>
      <c r="AJ59">
        <v>45</v>
      </c>
      <c r="AK59">
        <v>5</v>
      </c>
      <c r="AM59">
        <v>0</v>
      </c>
      <c r="AN59">
        <v>50</v>
      </c>
      <c r="AO59">
        <v>50</v>
      </c>
      <c r="AP59">
        <v>137194</v>
      </c>
      <c r="AQ59">
        <v>1</v>
      </c>
      <c r="AR59">
        <v>0</v>
      </c>
      <c r="AS59">
        <v>12</v>
      </c>
      <c r="AT59">
        <v>4</v>
      </c>
      <c r="AU59">
        <v>2</v>
      </c>
      <c r="AV59">
        <v>32</v>
      </c>
      <c r="AW59">
        <v>41</v>
      </c>
      <c r="AX59">
        <v>9</v>
      </c>
      <c r="AY59" t="s">
        <v>206</v>
      </c>
      <c r="AZ59">
        <v>0</v>
      </c>
      <c r="BA59">
        <v>51</v>
      </c>
      <c r="BB59">
        <v>49</v>
      </c>
      <c r="BC59">
        <v>87808</v>
      </c>
      <c r="BD59">
        <v>1</v>
      </c>
      <c r="BE59">
        <v>0</v>
      </c>
      <c r="BF59">
        <v>11</v>
      </c>
      <c r="BG59">
        <v>3</v>
      </c>
      <c r="BH59">
        <v>2</v>
      </c>
      <c r="BI59">
        <v>29</v>
      </c>
      <c r="BJ59">
        <v>43</v>
      </c>
      <c r="BK59">
        <v>11</v>
      </c>
      <c r="BL59" t="s">
        <v>206</v>
      </c>
      <c r="BM59">
        <v>0</v>
      </c>
      <c r="BN59">
        <v>46</v>
      </c>
      <c r="BO59">
        <v>54</v>
      </c>
      <c r="BP59">
        <v>49386</v>
      </c>
      <c r="BQ59">
        <v>1</v>
      </c>
      <c r="BR59">
        <v>0</v>
      </c>
      <c r="BS59">
        <v>12</v>
      </c>
      <c r="BT59">
        <v>5</v>
      </c>
      <c r="BU59">
        <v>3</v>
      </c>
      <c r="BV59">
        <v>37</v>
      </c>
      <c r="BW59">
        <v>36</v>
      </c>
      <c r="BX59">
        <v>5</v>
      </c>
      <c r="BY59" t="s">
        <v>206</v>
      </c>
      <c r="BZ59">
        <v>0</v>
      </c>
      <c r="CA59">
        <v>58</v>
      </c>
      <c r="CB59">
        <v>42</v>
      </c>
      <c r="CC59">
        <v>137189</v>
      </c>
      <c r="CD59">
        <v>65</v>
      </c>
      <c r="CE59">
        <v>35</v>
      </c>
      <c r="CF59">
        <v>87804</v>
      </c>
      <c r="CG59">
        <v>63</v>
      </c>
      <c r="CH59">
        <v>37</v>
      </c>
      <c r="CI59">
        <v>49385</v>
      </c>
      <c r="CJ59">
        <v>67</v>
      </c>
      <c r="CK59">
        <v>33</v>
      </c>
      <c r="CL59">
        <v>137189</v>
      </c>
      <c r="CM59">
        <v>74</v>
      </c>
      <c r="CN59">
        <v>26</v>
      </c>
      <c r="CO59">
        <v>87804</v>
      </c>
      <c r="CP59">
        <v>74</v>
      </c>
      <c r="CQ59">
        <v>26</v>
      </c>
      <c r="CR59">
        <v>49385</v>
      </c>
      <c r="CS59">
        <v>75</v>
      </c>
      <c r="CT59">
        <v>25</v>
      </c>
      <c r="CU59">
        <v>132442</v>
      </c>
      <c r="CV59">
        <v>26</v>
      </c>
      <c r="CW59">
        <v>74</v>
      </c>
      <c r="CX59">
        <v>84800</v>
      </c>
      <c r="CY59">
        <v>27</v>
      </c>
      <c r="CZ59">
        <v>73</v>
      </c>
      <c r="DA59">
        <v>47642</v>
      </c>
      <c r="DB59">
        <v>24</v>
      </c>
      <c r="DC59">
        <v>76</v>
      </c>
      <c r="DD59">
        <v>132499</v>
      </c>
      <c r="DE59">
        <v>35</v>
      </c>
      <c r="DF59">
        <v>65</v>
      </c>
      <c r="DG59">
        <v>84887</v>
      </c>
      <c r="DH59">
        <v>32</v>
      </c>
      <c r="DI59">
        <v>68</v>
      </c>
      <c r="DJ59">
        <v>47612</v>
      </c>
      <c r="DK59">
        <v>41</v>
      </c>
      <c r="DL59">
        <v>59</v>
      </c>
    </row>
    <row r="60" spans="1:2" ht="12.75">
      <c r="A60" s="119"/>
      <c r="B60" s="119"/>
    </row>
    <row r="61" spans="1:2" ht="12.75">
      <c r="A61" s="119"/>
      <c r="B61" s="136"/>
    </row>
    <row r="62" spans="1:116" ht="12.75">
      <c r="A62" s="119"/>
      <c r="B62" s="136" t="s">
        <v>35</v>
      </c>
      <c r="C62">
        <v>8829</v>
      </c>
      <c r="D62">
        <v>1</v>
      </c>
      <c r="E62">
        <v>0</v>
      </c>
      <c r="F62">
        <v>16</v>
      </c>
      <c r="G62">
        <v>6</v>
      </c>
      <c r="H62">
        <v>4</v>
      </c>
      <c r="I62">
        <v>36</v>
      </c>
      <c r="J62">
        <v>34</v>
      </c>
      <c r="K62">
        <v>3</v>
      </c>
      <c r="M62">
        <v>0</v>
      </c>
      <c r="N62">
        <v>63</v>
      </c>
      <c r="O62">
        <v>37</v>
      </c>
      <c r="P62">
        <v>5928</v>
      </c>
      <c r="Q62">
        <v>1</v>
      </c>
      <c r="R62">
        <v>0</v>
      </c>
      <c r="S62">
        <v>17</v>
      </c>
      <c r="T62">
        <v>6</v>
      </c>
      <c r="U62">
        <v>4</v>
      </c>
      <c r="V62">
        <v>36</v>
      </c>
      <c r="W62">
        <v>33</v>
      </c>
      <c r="X62">
        <v>3</v>
      </c>
      <c r="Z62" t="s">
        <v>782</v>
      </c>
      <c r="AA62">
        <v>64</v>
      </c>
      <c r="AB62">
        <v>36</v>
      </c>
      <c r="AC62">
        <v>2901</v>
      </c>
      <c r="AD62">
        <v>1</v>
      </c>
      <c r="AE62">
        <v>0</v>
      </c>
      <c r="AF62">
        <v>14</v>
      </c>
      <c r="AG62">
        <v>5</v>
      </c>
      <c r="AH62">
        <v>4</v>
      </c>
      <c r="AI62">
        <v>37</v>
      </c>
      <c r="AJ62">
        <v>36</v>
      </c>
      <c r="AK62">
        <v>3</v>
      </c>
      <c r="AM62" t="s">
        <v>782</v>
      </c>
      <c r="AN62">
        <v>61</v>
      </c>
      <c r="AO62">
        <v>39</v>
      </c>
      <c r="AP62">
        <v>8825</v>
      </c>
      <c r="AQ62">
        <v>1</v>
      </c>
      <c r="AR62">
        <v>0</v>
      </c>
      <c r="AS62">
        <v>12</v>
      </c>
      <c r="AT62">
        <v>4</v>
      </c>
      <c r="AU62">
        <v>2</v>
      </c>
      <c r="AV62">
        <v>36</v>
      </c>
      <c r="AW62">
        <v>38</v>
      </c>
      <c r="AX62">
        <v>7</v>
      </c>
      <c r="AY62" t="s">
        <v>206</v>
      </c>
      <c r="AZ62">
        <v>0</v>
      </c>
      <c r="BA62">
        <v>55</v>
      </c>
      <c r="BB62">
        <v>45</v>
      </c>
      <c r="BC62">
        <v>5924</v>
      </c>
      <c r="BD62">
        <v>1</v>
      </c>
      <c r="BE62">
        <v>0</v>
      </c>
      <c r="BF62">
        <v>11</v>
      </c>
      <c r="BG62">
        <v>3</v>
      </c>
      <c r="BH62">
        <v>2</v>
      </c>
      <c r="BI62">
        <v>35</v>
      </c>
      <c r="BJ62">
        <v>40</v>
      </c>
      <c r="BK62">
        <v>8</v>
      </c>
      <c r="BL62" t="s">
        <v>206</v>
      </c>
      <c r="BM62" t="s">
        <v>782</v>
      </c>
      <c r="BN62">
        <v>51</v>
      </c>
      <c r="BO62">
        <v>49</v>
      </c>
      <c r="BP62">
        <v>2901</v>
      </c>
      <c r="BQ62">
        <v>1</v>
      </c>
      <c r="BR62">
        <v>0</v>
      </c>
      <c r="BS62">
        <v>14</v>
      </c>
      <c r="BT62">
        <v>6</v>
      </c>
      <c r="BU62">
        <v>4</v>
      </c>
      <c r="BV62">
        <v>39</v>
      </c>
      <c r="BW62">
        <v>32</v>
      </c>
      <c r="BX62">
        <v>4</v>
      </c>
      <c r="BY62" t="s">
        <v>206</v>
      </c>
      <c r="BZ62" t="s">
        <v>782</v>
      </c>
      <c r="CA62">
        <v>64</v>
      </c>
      <c r="CB62">
        <v>36</v>
      </c>
      <c r="CC62">
        <v>8825</v>
      </c>
      <c r="CD62">
        <v>74</v>
      </c>
      <c r="CE62">
        <v>26</v>
      </c>
      <c r="CF62">
        <v>5924</v>
      </c>
      <c r="CG62">
        <v>73</v>
      </c>
      <c r="CH62">
        <v>27</v>
      </c>
      <c r="CI62">
        <v>2901</v>
      </c>
      <c r="CJ62">
        <v>76</v>
      </c>
      <c r="CK62">
        <v>24</v>
      </c>
      <c r="CL62">
        <v>8825</v>
      </c>
      <c r="CM62">
        <v>83</v>
      </c>
      <c r="CN62">
        <v>17</v>
      </c>
      <c r="CO62">
        <v>5924</v>
      </c>
      <c r="CP62">
        <v>83</v>
      </c>
      <c r="CQ62">
        <v>17</v>
      </c>
      <c r="CR62">
        <v>2901</v>
      </c>
      <c r="CS62">
        <v>84</v>
      </c>
      <c r="CT62">
        <v>16</v>
      </c>
      <c r="CU62">
        <v>8571</v>
      </c>
      <c r="CV62">
        <v>27</v>
      </c>
      <c r="CW62">
        <v>73</v>
      </c>
      <c r="CX62">
        <v>5745</v>
      </c>
      <c r="CY62">
        <v>28</v>
      </c>
      <c r="CZ62">
        <v>72</v>
      </c>
      <c r="DA62">
        <v>2826</v>
      </c>
      <c r="DB62">
        <v>27</v>
      </c>
      <c r="DC62">
        <v>73</v>
      </c>
      <c r="DD62">
        <v>8566</v>
      </c>
      <c r="DE62">
        <v>35</v>
      </c>
      <c r="DF62">
        <v>65</v>
      </c>
      <c r="DG62">
        <v>5744</v>
      </c>
      <c r="DH62">
        <v>32</v>
      </c>
      <c r="DI62">
        <v>68</v>
      </c>
      <c r="DJ62">
        <v>2822</v>
      </c>
      <c r="DK62">
        <v>42</v>
      </c>
      <c r="DL62">
        <v>58</v>
      </c>
    </row>
    <row r="63" spans="1:116" ht="12.75">
      <c r="A63" s="119"/>
      <c r="B63" s="119" t="s">
        <v>36</v>
      </c>
      <c r="C63">
        <v>18071</v>
      </c>
      <c r="D63">
        <v>1</v>
      </c>
      <c r="E63">
        <v>0</v>
      </c>
      <c r="F63">
        <v>27</v>
      </c>
      <c r="G63">
        <v>8</v>
      </c>
      <c r="H63">
        <v>5</v>
      </c>
      <c r="I63">
        <v>35</v>
      </c>
      <c r="J63">
        <v>23</v>
      </c>
      <c r="K63">
        <v>1</v>
      </c>
      <c r="M63">
        <v>0</v>
      </c>
      <c r="N63">
        <v>76</v>
      </c>
      <c r="O63">
        <v>24</v>
      </c>
      <c r="P63">
        <v>11549</v>
      </c>
      <c r="Q63">
        <v>1</v>
      </c>
      <c r="R63">
        <v>0</v>
      </c>
      <c r="S63">
        <v>28</v>
      </c>
      <c r="T63">
        <v>9</v>
      </c>
      <c r="U63">
        <v>5</v>
      </c>
      <c r="V63">
        <v>35</v>
      </c>
      <c r="W63">
        <v>22</v>
      </c>
      <c r="X63">
        <v>1</v>
      </c>
      <c r="Z63">
        <v>0</v>
      </c>
      <c r="AA63">
        <v>77</v>
      </c>
      <c r="AB63">
        <v>23</v>
      </c>
      <c r="AC63">
        <v>6522</v>
      </c>
      <c r="AD63">
        <v>1</v>
      </c>
      <c r="AE63">
        <v>0</v>
      </c>
      <c r="AF63">
        <v>25</v>
      </c>
      <c r="AG63">
        <v>7</v>
      </c>
      <c r="AH63">
        <v>4</v>
      </c>
      <c r="AI63">
        <v>36</v>
      </c>
      <c r="AJ63">
        <v>25</v>
      </c>
      <c r="AK63">
        <v>1</v>
      </c>
      <c r="AM63">
        <v>0</v>
      </c>
      <c r="AN63">
        <v>74</v>
      </c>
      <c r="AO63">
        <v>26</v>
      </c>
      <c r="AP63">
        <v>18070</v>
      </c>
      <c r="AQ63">
        <v>1</v>
      </c>
      <c r="AR63">
        <v>0</v>
      </c>
      <c r="AS63">
        <v>24</v>
      </c>
      <c r="AT63">
        <v>8</v>
      </c>
      <c r="AU63">
        <v>3</v>
      </c>
      <c r="AV63">
        <v>35</v>
      </c>
      <c r="AW63">
        <v>26</v>
      </c>
      <c r="AX63">
        <v>3</v>
      </c>
      <c r="AY63" t="s">
        <v>206</v>
      </c>
      <c r="AZ63">
        <v>0</v>
      </c>
      <c r="BA63">
        <v>71</v>
      </c>
      <c r="BB63">
        <v>29</v>
      </c>
      <c r="BC63">
        <v>11548</v>
      </c>
      <c r="BD63">
        <v>1</v>
      </c>
      <c r="BE63">
        <v>0</v>
      </c>
      <c r="BF63">
        <v>22</v>
      </c>
      <c r="BG63">
        <v>6</v>
      </c>
      <c r="BH63">
        <v>3</v>
      </c>
      <c r="BI63">
        <v>35</v>
      </c>
      <c r="BJ63">
        <v>29</v>
      </c>
      <c r="BK63">
        <v>3</v>
      </c>
      <c r="BL63" t="s">
        <v>206</v>
      </c>
      <c r="BM63">
        <v>0</v>
      </c>
      <c r="BN63">
        <v>67</v>
      </c>
      <c r="BO63">
        <v>33</v>
      </c>
      <c r="BP63">
        <v>6522</v>
      </c>
      <c r="BQ63">
        <v>1</v>
      </c>
      <c r="BR63">
        <v>0</v>
      </c>
      <c r="BS63">
        <v>26</v>
      </c>
      <c r="BT63">
        <v>11</v>
      </c>
      <c r="BU63">
        <v>4</v>
      </c>
      <c r="BV63">
        <v>36</v>
      </c>
      <c r="BW63">
        <v>21</v>
      </c>
      <c r="BX63">
        <v>1</v>
      </c>
      <c r="BY63" t="s">
        <v>206</v>
      </c>
      <c r="BZ63">
        <v>0</v>
      </c>
      <c r="CA63">
        <v>78</v>
      </c>
      <c r="CB63">
        <v>22</v>
      </c>
      <c r="CC63">
        <v>18069</v>
      </c>
      <c r="CD63">
        <v>85</v>
      </c>
      <c r="CE63">
        <v>15</v>
      </c>
      <c r="CF63">
        <v>11548</v>
      </c>
      <c r="CG63">
        <v>84</v>
      </c>
      <c r="CH63">
        <v>16</v>
      </c>
      <c r="CI63">
        <v>6521</v>
      </c>
      <c r="CJ63">
        <v>86</v>
      </c>
      <c r="CK63">
        <v>14</v>
      </c>
      <c r="CL63">
        <v>18069</v>
      </c>
      <c r="CM63">
        <v>90</v>
      </c>
      <c r="CN63">
        <v>10</v>
      </c>
      <c r="CO63">
        <v>11548</v>
      </c>
      <c r="CP63">
        <v>90</v>
      </c>
      <c r="CQ63">
        <v>10</v>
      </c>
      <c r="CR63">
        <v>6521</v>
      </c>
      <c r="CS63">
        <v>90</v>
      </c>
      <c r="CT63">
        <v>10</v>
      </c>
      <c r="CU63">
        <v>17555</v>
      </c>
      <c r="CV63">
        <v>35</v>
      </c>
      <c r="CW63">
        <v>65</v>
      </c>
      <c r="CX63">
        <v>11222</v>
      </c>
      <c r="CY63">
        <v>36</v>
      </c>
      <c r="CZ63">
        <v>64</v>
      </c>
      <c r="DA63">
        <v>6333</v>
      </c>
      <c r="DB63">
        <v>34</v>
      </c>
      <c r="DC63">
        <v>66</v>
      </c>
      <c r="DD63">
        <v>17539</v>
      </c>
      <c r="DE63">
        <v>43</v>
      </c>
      <c r="DF63">
        <v>57</v>
      </c>
      <c r="DG63">
        <v>11208</v>
      </c>
      <c r="DH63">
        <v>40</v>
      </c>
      <c r="DI63">
        <v>60</v>
      </c>
      <c r="DJ63">
        <v>6331</v>
      </c>
      <c r="DK63">
        <v>48</v>
      </c>
      <c r="DL63">
        <v>52</v>
      </c>
    </row>
    <row r="64" spans="1:116" ht="12.75">
      <c r="A64" s="119"/>
      <c r="B64" s="119" t="s">
        <v>37</v>
      </c>
      <c r="C64">
        <v>2158</v>
      </c>
      <c r="D64">
        <v>0</v>
      </c>
      <c r="E64">
        <v>0</v>
      </c>
      <c r="F64">
        <v>85</v>
      </c>
      <c r="G64">
        <v>3</v>
      </c>
      <c r="H64">
        <v>1</v>
      </c>
      <c r="I64">
        <v>7</v>
      </c>
      <c r="J64">
        <v>4</v>
      </c>
      <c r="K64">
        <v>0</v>
      </c>
      <c r="M64">
        <v>0</v>
      </c>
      <c r="N64">
        <v>96</v>
      </c>
      <c r="O64">
        <v>4</v>
      </c>
      <c r="P64">
        <v>1403</v>
      </c>
      <c r="Q64" t="s">
        <v>782</v>
      </c>
      <c r="R64" t="s">
        <v>782</v>
      </c>
      <c r="S64">
        <v>85</v>
      </c>
      <c r="T64">
        <v>3</v>
      </c>
      <c r="U64">
        <v>1</v>
      </c>
      <c r="V64">
        <v>6</v>
      </c>
      <c r="W64">
        <v>4</v>
      </c>
      <c r="X64" t="s">
        <v>782</v>
      </c>
      <c r="Z64">
        <v>0</v>
      </c>
      <c r="AA64">
        <v>95</v>
      </c>
      <c r="AB64">
        <v>5</v>
      </c>
      <c r="AC64">
        <v>755</v>
      </c>
      <c r="AD64" t="s">
        <v>782</v>
      </c>
      <c r="AE64" t="s">
        <v>782</v>
      </c>
      <c r="AF64">
        <v>84</v>
      </c>
      <c r="AG64">
        <v>3</v>
      </c>
      <c r="AH64">
        <v>2</v>
      </c>
      <c r="AI64">
        <v>8</v>
      </c>
      <c r="AJ64">
        <v>3</v>
      </c>
      <c r="AK64" t="s">
        <v>782</v>
      </c>
      <c r="AM64">
        <v>0</v>
      </c>
      <c r="AN64">
        <v>97</v>
      </c>
      <c r="AO64">
        <v>3</v>
      </c>
      <c r="AP64">
        <v>2158</v>
      </c>
      <c r="AQ64">
        <v>0</v>
      </c>
      <c r="AR64">
        <v>1</v>
      </c>
      <c r="AS64">
        <v>83</v>
      </c>
      <c r="AT64">
        <v>3</v>
      </c>
      <c r="AU64">
        <v>1</v>
      </c>
      <c r="AV64">
        <v>7</v>
      </c>
      <c r="AW64">
        <v>4</v>
      </c>
      <c r="AX64">
        <v>1</v>
      </c>
      <c r="AY64" t="s">
        <v>206</v>
      </c>
      <c r="AZ64">
        <v>0</v>
      </c>
      <c r="BA64">
        <v>95</v>
      </c>
      <c r="BB64">
        <v>5</v>
      </c>
      <c r="BC64">
        <v>1403</v>
      </c>
      <c r="BD64" t="s">
        <v>782</v>
      </c>
      <c r="BE64">
        <v>1</v>
      </c>
      <c r="BF64">
        <v>82</v>
      </c>
      <c r="BG64">
        <v>2</v>
      </c>
      <c r="BH64">
        <v>1</v>
      </c>
      <c r="BI64">
        <v>8</v>
      </c>
      <c r="BJ64">
        <v>5</v>
      </c>
      <c r="BK64" t="s">
        <v>782</v>
      </c>
      <c r="BL64" t="s">
        <v>206</v>
      </c>
      <c r="BM64">
        <v>0</v>
      </c>
      <c r="BN64">
        <v>94</v>
      </c>
      <c r="BO64">
        <v>6</v>
      </c>
      <c r="BP64">
        <v>755</v>
      </c>
      <c r="BQ64" t="s">
        <v>782</v>
      </c>
      <c r="BR64">
        <v>1</v>
      </c>
      <c r="BS64">
        <v>84</v>
      </c>
      <c r="BT64">
        <v>4</v>
      </c>
      <c r="BU64">
        <v>1</v>
      </c>
      <c r="BV64">
        <v>6</v>
      </c>
      <c r="BW64">
        <v>3</v>
      </c>
      <c r="BX64" t="s">
        <v>782</v>
      </c>
      <c r="BY64" t="s">
        <v>206</v>
      </c>
      <c r="BZ64">
        <v>0</v>
      </c>
      <c r="CA64">
        <v>96</v>
      </c>
      <c r="CB64">
        <v>4</v>
      </c>
      <c r="CC64">
        <v>2158</v>
      </c>
      <c r="CD64">
        <v>97</v>
      </c>
      <c r="CE64">
        <v>3</v>
      </c>
      <c r="CF64">
        <v>1403</v>
      </c>
      <c r="CG64">
        <v>97</v>
      </c>
      <c r="CH64">
        <v>3</v>
      </c>
      <c r="CI64">
        <v>755</v>
      </c>
      <c r="CJ64">
        <v>99</v>
      </c>
      <c r="CK64">
        <v>1</v>
      </c>
      <c r="CL64">
        <v>2158</v>
      </c>
      <c r="CM64">
        <v>99</v>
      </c>
      <c r="CN64">
        <v>1</v>
      </c>
      <c r="CO64">
        <v>1403</v>
      </c>
      <c r="CP64">
        <v>98</v>
      </c>
      <c r="CQ64">
        <v>2</v>
      </c>
      <c r="CR64">
        <v>755</v>
      </c>
      <c r="CS64">
        <v>99</v>
      </c>
      <c r="CT64">
        <v>1</v>
      </c>
      <c r="CU64">
        <v>2116</v>
      </c>
      <c r="CV64">
        <v>82</v>
      </c>
      <c r="CW64">
        <v>18</v>
      </c>
      <c r="CX64">
        <v>1379</v>
      </c>
      <c r="CY64">
        <v>82</v>
      </c>
      <c r="CZ64">
        <v>18</v>
      </c>
      <c r="DA64">
        <v>737</v>
      </c>
      <c r="DB64">
        <v>82</v>
      </c>
      <c r="DC64">
        <v>18</v>
      </c>
      <c r="DD64">
        <v>2118</v>
      </c>
      <c r="DE64">
        <v>83</v>
      </c>
      <c r="DF64">
        <v>17</v>
      </c>
      <c r="DG64">
        <v>1381</v>
      </c>
      <c r="DH64">
        <v>83</v>
      </c>
      <c r="DI64">
        <v>17</v>
      </c>
      <c r="DJ64">
        <v>737</v>
      </c>
      <c r="DK64">
        <v>83</v>
      </c>
      <c r="DL64">
        <v>17</v>
      </c>
    </row>
    <row r="65" spans="1:116" ht="12.75">
      <c r="A65" s="119"/>
      <c r="B65" s="119" t="s">
        <v>38</v>
      </c>
      <c r="C65">
        <v>672</v>
      </c>
      <c r="D65">
        <v>0</v>
      </c>
      <c r="E65">
        <v>0</v>
      </c>
      <c r="F65">
        <v>93</v>
      </c>
      <c r="G65">
        <v>1</v>
      </c>
      <c r="H65">
        <v>0</v>
      </c>
      <c r="I65">
        <v>3</v>
      </c>
      <c r="J65">
        <v>2</v>
      </c>
      <c r="K65">
        <v>1</v>
      </c>
      <c r="M65">
        <v>0</v>
      </c>
      <c r="N65">
        <v>98</v>
      </c>
      <c r="O65">
        <v>2</v>
      </c>
      <c r="P65">
        <v>376</v>
      </c>
      <c r="Q65" t="s">
        <v>782</v>
      </c>
      <c r="R65">
        <v>1</v>
      </c>
      <c r="S65">
        <v>93</v>
      </c>
      <c r="T65" t="s">
        <v>782</v>
      </c>
      <c r="U65">
        <v>0</v>
      </c>
      <c r="V65">
        <v>4</v>
      </c>
      <c r="W65">
        <v>1</v>
      </c>
      <c r="X65">
        <v>0</v>
      </c>
      <c r="Z65">
        <v>0</v>
      </c>
      <c r="AA65">
        <v>99</v>
      </c>
      <c r="AB65">
        <v>1</v>
      </c>
      <c r="AC65">
        <v>296</v>
      </c>
      <c r="AD65" t="s">
        <v>782</v>
      </c>
      <c r="AE65">
        <v>0</v>
      </c>
      <c r="AF65">
        <v>95</v>
      </c>
      <c r="AG65" t="s">
        <v>782</v>
      </c>
      <c r="AH65">
        <v>0</v>
      </c>
      <c r="AI65">
        <v>1</v>
      </c>
      <c r="AJ65">
        <v>2</v>
      </c>
      <c r="AK65">
        <v>1</v>
      </c>
      <c r="AM65">
        <v>0</v>
      </c>
      <c r="AN65">
        <v>96</v>
      </c>
      <c r="AO65">
        <v>4</v>
      </c>
      <c r="AP65">
        <v>672</v>
      </c>
      <c r="AQ65" t="s">
        <v>782</v>
      </c>
      <c r="AR65">
        <v>1</v>
      </c>
      <c r="AS65">
        <v>93</v>
      </c>
      <c r="AT65">
        <v>1</v>
      </c>
      <c r="AU65" t="s">
        <v>782</v>
      </c>
      <c r="AV65">
        <v>2</v>
      </c>
      <c r="AW65">
        <v>2</v>
      </c>
      <c r="AX65">
        <v>0</v>
      </c>
      <c r="AY65" t="s">
        <v>206</v>
      </c>
      <c r="AZ65">
        <v>0</v>
      </c>
      <c r="BA65">
        <v>97</v>
      </c>
      <c r="BB65">
        <v>3</v>
      </c>
      <c r="BC65">
        <v>376</v>
      </c>
      <c r="BD65" t="s">
        <v>782</v>
      </c>
      <c r="BE65" t="s">
        <v>782</v>
      </c>
      <c r="BF65">
        <v>92</v>
      </c>
      <c r="BG65" t="s">
        <v>782</v>
      </c>
      <c r="BH65" t="s">
        <v>782</v>
      </c>
      <c r="BI65">
        <v>2</v>
      </c>
      <c r="BJ65">
        <v>2</v>
      </c>
      <c r="BK65" t="s">
        <v>782</v>
      </c>
      <c r="BL65" t="s">
        <v>206</v>
      </c>
      <c r="BM65">
        <v>0</v>
      </c>
      <c r="BN65">
        <v>98</v>
      </c>
      <c r="BO65">
        <v>2</v>
      </c>
      <c r="BP65">
        <v>296</v>
      </c>
      <c r="BQ65" t="s">
        <v>782</v>
      </c>
      <c r="BR65" t="s">
        <v>782</v>
      </c>
      <c r="BS65">
        <v>94</v>
      </c>
      <c r="BT65" t="s">
        <v>782</v>
      </c>
      <c r="BU65" t="s">
        <v>782</v>
      </c>
      <c r="BV65">
        <v>1</v>
      </c>
      <c r="BW65">
        <v>2</v>
      </c>
      <c r="BX65" t="s">
        <v>782</v>
      </c>
      <c r="BY65" t="s">
        <v>206</v>
      </c>
      <c r="BZ65">
        <v>0</v>
      </c>
      <c r="CA65">
        <v>97</v>
      </c>
      <c r="CB65">
        <v>3</v>
      </c>
      <c r="CC65">
        <v>672</v>
      </c>
      <c r="CD65">
        <v>98</v>
      </c>
      <c r="CE65">
        <v>2</v>
      </c>
      <c r="CF65">
        <v>376</v>
      </c>
      <c r="CG65">
        <v>99</v>
      </c>
      <c r="CH65">
        <v>1</v>
      </c>
      <c r="CI65">
        <v>296</v>
      </c>
      <c r="CJ65">
        <v>97</v>
      </c>
      <c r="CK65">
        <v>3</v>
      </c>
      <c r="CL65">
        <v>672</v>
      </c>
      <c r="CM65">
        <v>99</v>
      </c>
      <c r="CN65">
        <v>1</v>
      </c>
      <c r="CO65">
        <v>376</v>
      </c>
      <c r="CP65">
        <v>99</v>
      </c>
      <c r="CQ65">
        <v>1</v>
      </c>
      <c r="CR65">
        <v>296</v>
      </c>
      <c r="CS65">
        <v>98</v>
      </c>
      <c r="CT65">
        <v>2</v>
      </c>
      <c r="CU65">
        <v>667</v>
      </c>
      <c r="CV65">
        <v>92</v>
      </c>
      <c r="CW65">
        <v>8</v>
      </c>
      <c r="CX65">
        <v>372</v>
      </c>
      <c r="CY65">
        <v>92</v>
      </c>
      <c r="CZ65">
        <v>8</v>
      </c>
      <c r="DA65">
        <v>295</v>
      </c>
      <c r="DB65">
        <v>93</v>
      </c>
      <c r="DC65">
        <v>7</v>
      </c>
      <c r="DD65">
        <v>667</v>
      </c>
      <c r="DE65">
        <v>94</v>
      </c>
      <c r="DF65">
        <v>6</v>
      </c>
      <c r="DG65">
        <v>372</v>
      </c>
      <c r="DH65">
        <v>93</v>
      </c>
      <c r="DI65">
        <v>7</v>
      </c>
      <c r="DJ65">
        <v>295</v>
      </c>
      <c r="DK65">
        <v>95</v>
      </c>
      <c r="DL65">
        <v>5</v>
      </c>
    </row>
    <row r="66" spans="1:116" ht="12.75">
      <c r="A66" s="119"/>
      <c r="B66" s="119" t="s">
        <v>39</v>
      </c>
      <c r="C66">
        <v>12148</v>
      </c>
      <c r="D66">
        <v>2</v>
      </c>
      <c r="E66">
        <v>0</v>
      </c>
      <c r="F66">
        <v>12</v>
      </c>
      <c r="G66">
        <v>5</v>
      </c>
      <c r="H66">
        <v>3</v>
      </c>
      <c r="I66">
        <v>27</v>
      </c>
      <c r="J66">
        <v>43</v>
      </c>
      <c r="K66">
        <v>8</v>
      </c>
      <c r="M66">
        <v>0</v>
      </c>
      <c r="N66">
        <v>49</v>
      </c>
      <c r="O66">
        <v>51</v>
      </c>
      <c r="P66">
        <v>9887</v>
      </c>
      <c r="Q66">
        <v>2</v>
      </c>
      <c r="R66">
        <v>0</v>
      </c>
      <c r="S66">
        <v>13</v>
      </c>
      <c r="T66">
        <v>5</v>
      </c>
      <c r="U66">
        <v>3</v>
      </c>
      <c r="V66">
        <v>27</v>
      </c>
      <c r="W66">
        <v>43</v>
      </c>
      <c r="X66">
        <v>7</v>
      </c>
      <c r="Z66">
        <v>0</v>
      </c>
      <c r="AA66">
        <v>50</v>
      </c>
      <c r="AB66">
        <v>50</v>
      </c>
      <c r="AC66">
        <v>2261</v>
      </c>
      <c r="AD66">
        <v>1</v>
      </c>
      <c r="AE66">
        <v>0</v>
      </c>
      <c r="AF66">
        <v>12</v>
      </c>
      <c r="AG66">
        <v>4</v>
      </c>
      <c r="AH66">
        <v>2</v>
      </c>
      <c r="AI66">
        <v>26</v>
      </c>
      <c r="AJ66">
        <v>45</v>
      </c>
      <c r="AK66">
        <v>10</v>
      </c>
      <c r="AM66">
        <v>0</v>
      </c>
      <c r="AN66">
        <v>45</v>
      </c>
      <c r="AO66">
        <v>55</v>
      </c>
      <c r="AP66">
        <v>12148</v>
      </c>
      <c r="AQ66">
        <v>1</v>
      </c>
      <c r="AR66">
        <v>0</v>
      </c>
      <c r="AS66">
        <v>10</v>
      </c>
      <c r="AT66">
        <v>4</v>
      </c>
      <c r="AU66">
        <v>2</v>
      </c>
      <c r="AV66">
        <v>28</v>
      </c>
      <c r="AW66">
        <v>42</v>
      </c>
      <c r="AX66">
        <v>13</v>
      </c>
      <c r="AY66" t="s">
        <v>206</v>
      </c>
      <c r="AZ66">
        <v>0</v>
      </c>
      <c r="BA66">
        <v>45</v>
      </c>
      <c r="BB66">
        <v>55</v>
      </c>
      <c r="BC66">
        <v>9887</v>
      </c>
      <c r="BD66">
        <v>1</v>
      </c>
      <c r="BE66">
        <v>0</v>
      </c>
      <c r="BF66">
        <v>10</v>
      </c>
      <c r="BG66">
        <v>3</v>
      </c>
      <c r="BH66">
        <v>2</v>
      </c>
      <c r="BI66">
        <v>28</v>
      </c>
      <c r="BJ66">
        <v>43</v>
      </c>
      <c r="BK66">
        <v>14</v>
      </c>
      <c r="BL66" t="s">
        <v>206</v>
      </c>
      <c r="BM66">
        <v>0</v>
      </c>
      <c r="BN66">
        <v>44</v>
      </c>
      <c r="BO66">
        <v>56</v>
      </c>
      <c r="BP66">
        <v>2261</v>
      </c>
      <c r="BQ66">
        <v>1</v>
      </c>
      <c r="BR66">
        <v>0</v>
      </c>
      <c r="BS66">
        <v>12</v>
      </c>
      <c r="BT66">
        <v>5</v>
      </c>
      <c r="BU66">
        <v>3</v>
      </c>
      <c r="BV66">
        <v>30</v>
      </c>
      <c r="BW66">
        <v>39</v>
      </c>
      <c r="BX66">
        <v>9</v>
      </c>
      <c r="BY66" t="s">
        <v>206</v>
      </c>
      <c r="BZ66">
        <v>0</v>
      </c>
      <c r="CA66">
        <v>52</v>
      </c>
      <c r="CB66">
        <v>48</v>
      </c>
      <c r="CC66">
        <v>12146</v>
      </c>
      <c r="CD66">
        <v>58</v>
      </c>
      <c r="CE66">
        <v>42</v>
      </c>
      <c r="CF66">
        <v>9885</v>
      </c>
      <c r="CG66">
        <v>58</v>
      </c>
      <c r="CH66">
        <v>42</v>
      </c>
      <c r="CI66">
        <v>2261</v>
      </c>
      <c r="CJ66">
        <v>59</v>
      </c>
      <c r="CK66">
        <v>41</v>
      </c>
      <c r="CL66">
        <v>12146</v>
      </c>
      <c r="CM66">
        <v>69</v>
      </c>
      <c r="CN66">
        <v>31</v>
      </c>
      <c r="CO66">
        <v>9885</v>
      </c>
      <c r="CP66">
        <v>69</v>
      </c>
      <c r="CQ66">
        <v>31</v>
      </c>
      <c r="CR66">
        <v>2261</v>
      </c>
      <c r="CS66">
        <v>67</v>
      </c>
      <c r="CT66">
        <v>33</v>
      </c>
      <c r="CU66">
        <v>11751</v>
      </c>
      <c r="CV66">
        <v>29</v>
      </c>
      <c r="CW66">
        <v>71</v>
      </c>
      <c r="CX66">
        <v>9554</v>
      </c>
      <c r="CY66">
        <v>29</v>
      </c>
      <c r="CZ66">
        <v>71</v>
      </c>
      <c r="DA66">
        <v>2197</v>
      </c>
      <c r="DB66">
        <v>27</v>
      </c>
      <c r="DC66">
        <v>73</v>
      </c>
      <c r="DD66">
        <v>11754</v>
      </c>
      <c r="DE66">
        <v>34</v>
      </c>
      <c r="DF66">
        <v>66</v>
      </c>
      <c r="DG66">
        <v>9562</v>
      </c>
      <c r="DH66">
        <v>33</v>
      </c>
      <c r="DI66">
        <v>67</v>
      </c>
      <c r="DJ66">
        <v>2192</v>
      </c>
      <c r="DK66">
        <v>38</v>
      </c>
      <c r="DL66">
        <v>62</v>
      </c>
    </row>
    <row r="67" spans="1:116" ht="12.75">
      <c r="A67" s="119"/>
      <c r="B67" s="119" t="s">
        <v>40</v>
      </c>
      <c r="C67">
        <v>8487</v>
      </c>
      <c r="D67">
        <v>1</v>
      </c>
      <c r="E67">
        <v>0</v>
      </c>
      <c r="F67">
        <v>27</v>
      </c>
      <c r="G67">
        <v>6</v>
      </c>
      <c r="H67">
        <v>4</v>
      </c>
      <c r="I67">
        <v>30</v>
      </c>
      <c r="J67">
        <v>28</v>
      </c>
      <c r="K67">
        <v>3</v>
      </c>
      <c r="M67">
        <v>0</v>
      </c>
      <c r="N67">
        <v>68</v>
      </c>
      <c r="O67">
        <v>32</v>
      </c>
      <c r="P67">
        <v>5955</v>
      </c>
      <c r="Q67">
        <v>1</v>
      </c>
      <c r="R67">
        <v>0</v>
      </c>
      <c r="S67">
        <v>26</v>
      </c>
      <c r="T67">
        <v>7</v>
      </c>
      <c r="U67">
        <v>3</v>
      </c>
      <c r="V67">
        <v>30</v>
      </c>
      <c r="W67">
        <v>29</v>
      </c>
      <c r="X67">
        <v>3</v>
      </c>
      <c r="Z67" t="s">
        <v>782</v>
      </c>
      <c r="AA67">
        <v>68</v>
      </c>
      <c r="AB67">
        <v>32</v>
      </c>
      <c r="AC67">
        <v>2532</v>
      </c>
      <c r="AD67">
        <v>1</v>
      </c>
      <c r="AE67">
        <v>0</v>
      </c>
      <c r="AF67">
        <v>29</v>
      </c>
      <c r="AG67">
        <v>5</v>
      </c>
      <c r="AH67">
        <v>4</v>
      </c>
      <c r="AI67">
        <v>32</v>
      </c>
      <c r="AJ67">
        <v>27</v>
      </c>
      <c r="AK67">
        <v>4</v>
      </c>
      <c r="AM67" t="s">
        <v>782</v>
      </c>
      <c r="AN67">
        <v>70</v>
      </c>
      <c r="AO67">
        <v>30</v>
      </c>
      <c r="AP67">
        <v>8486</v>
      </c>
      <c r="AQ67">
        <v>1</v>
      </c>
      <c r="AR67">
        <v>0</v>
      </c>
      <c r="AS67">
        <v>23</v>
      </c>
      <c r="AT67">
        <v>6</v>
      </c>
      <c r="AU67">
        <v>3</v>
      </c>
      <c r="AV67">
        <v>31</v>
      </c>
      <c r="AW67">
        <v>28</v>
      </c>
      <c r="AX67">
        <v>7</v>
      </c>
      <c r="AY67" t="s">
        <v>206</v>
      </c>
      <c r="AZ67">
        <v>0</v>
      </c>
      <c r="BA67">
        <v>64</v>
      </c>
      <c r="BB67">
        <v>36</v>
      </c>
      <c r="BC67">
        <v>5954</v>
      </c>
      <c r="BD67">
        <v>1</v>
      </c>
      <c r="BE67">
        <v>0</v>
      </c>
      <c r="BF67">
        <v>21</v>
      </c>
      <c r="BG67">
        <v>5</v>
      </c>
      <c r="BH67">
        <v>2</v>
      </c>
      <c r="BI67">
        <v>30</v>
      </c>
      <c r="BJ67">
        <v>32</v>
      </c>
      <c r="BK67">
        <v>9</v>
      </c>
      <c r="BL67" t="s">
        <v>206</v>
      </c>
      <c r="BM67">
        <v>0</v>
      </c>
      <c r="BN67">
        <v>60</v>
      </c>
      <c r="BO67">
        <v>40</v>
      </c>
      <c r="BP67">
        <v>2532</v>
      </c>
      <c r="BQ67">
        <v>1</v>
      </c>
      <c r="BR67">
        <v>0</v>
      </c>
      <c r="BS67">
        <v>30</v>
      </c>
      <c r="BT67">
        <v>7</v>
      </c>
      <c r="BU67">
        <v>3</v>
      </c>
      <c r="BV67">
        <v>33</v>
      </c>
      <c r="BW67">
        <v>21</v>
      </c>
      <c r="BX67">
        <v>4</v>
      </c>
      <c r="BY67" t="s">
        <v>206</v>
      </c>
      <c r="BZ67">
        <v>0</v>
      </c>
      <c r="CA67">
        <v>75</v>
      </c>
      <c r="CB67">
        <v>25</v>
      </c>
      <c r="CC67">
        <v>8485</v>
      </c>
      <c r="CD67">
        <v>77</v>
      </c>
      <c r="CE67">
        <v>23</v>
      </c>
      <c r="CF67">
        <v>5953</v>
      </c>
      <c r="CG67">
        <v>75</v>
      </c>
      <c r="CH67">
        <v>25</v>
      </c>
      <c r="CI67">
        <v>2532</v>
      </c>
      <c r="CJ67">
        <v>81</v>
      </c>
      <c r="CK67">
        <v>19</v>
      </c>
      <c r="CL67">
        <v>8485</v>
      </c>
      <c r="CM67">
        <v>84</v>
      </c>
      <c r="CN67">
        <v>16</v>
      </c>
      <c r="CO67">
        <v>5953</v>
      </c>
      <c r="CP67">
        <v>83</v>
      </c>
      <c r="CQ67">
        <v>17</v>
      </c>
      <c r="CR67">
        <v>2532</v>
      </c>
      <c r="CS67">
        <v>86</v>
      </c>
      <c r="CT67">
        <v>14</v>
      </c>
      <c r="CU67">
        <v>8231</v>
      </c>
      <c r="CV67">
        <v>33</v>
      </c>
      <c r="CW67">
        <v>67</v>
      </c>
      <c r="CX67">
        <v>5785</v>
      </c>
      <c r="CY67">
        <v>32</v>
      </c>
      <c r="CZ67">
        <v>68</v>
      </c>
      <c r="DA67">
        <v>2446</v>
      </c>
      <c r="DB67">
        <v>34</v>
      </c>
      <c r="DC67">
        <v>66</v>
      </c>
      <c r="DD67">
        <v>8225</v>
      </c>
      <c r="DE67">
        <v>38</v>
      </c>
      <c r="DF67">
        <v>62</v>
      </c>
      <c r="DG67">
        <v>5780</v>
      </c>
      <c r="DH67">
        <v>35</v>
      </c>
      <c r="DI67">
        <v>65</v>
      </c>
      <c r="DJ67">
        <v>2445</v>
      </c>
      <c r="DK67">
        <v>45</v>
      </c>
      <c r="DL67">
        <v>55</v>
      </c>
    </row>
    <row r="68" spans="1:116" ht="12.75">
      <c r="A68" s="119"/>
      <c r="B68" s="119" t="s">
        <v>41</v>
      </c>
      <c r="C68">
        <v>1150</v>
      </c>
      <c r="D68">
        <v>1</v>
      </c>
      <c r="E68">
        <v>1</v>
      </c>
      <c r="F68">
        <v>17</v>
      </c>
      <c r="G68">
        <v>3</v>
      </c>
      <c r="H68">
        <v>2</v>
      </c>
      <c r="I68">
        <v>21</v>
      </c>
      <c r="J68">
        <v>42</v>
      </c>
      <c r="K68">
        <v>13</v>
      </c>
      <c r="M68">
        <v>0</v>
      </c>
      <c r="N68">
        <v>45</v>
      </c>
      <c r="O68">
        <v>55</v>
      </c>
      <c r="P68">
        <v>588</v>
      </c>
      <c r="Q68">
        <v>1</v>
      </c>
      <c r="R68">
        <v>1</v>
      </c>
      <c r="S68">
        <v>19</v>
      </c>
      <c r="T68">
        <v>4</v>
      </c>
      <c r="U68">
        <v>3</v>
      </c>
      <c r="V68">
        <v>21</v>
      </c>
      <c r="W68">
        <v>41</v>
      </c>
      <c r="X68">
        <v>10</v>
      </c>
      <c r="Z68">
        <v>0</v>
      </c>
      <c r="AA68">
        <v>49</v>
      </c>
      <c r="AB68">
        <v>51</v>
      </c>
      <c r="AC68">
        <v>562</v>
      </c>
      <c r="AD68">
        <v>1</v>
      </c>
      <c r="AE68">
        <v>1</v>
      </c>
      <c r="AF68">
        <v>15</v>
      </c>
      <c r="AG68">
        <v>2</v>
      </c>
      <c r="AH68">
        <v>2</v>
      </c>
      <c r="AI68">
        <v>20</v>
      </c>
      <c r="AJ68">
        <v>44</v>
      </c>
      <c r="AK68">
        <v>15</v>
      </c>
      <c r="AM68">
        <v>0</v>
      </c>
      <c r="AN68">
        <v>41</v>
      </c>
      <c r="AO68">
        <v>59</v>
      </c>
      <c r="AP68">
        <v>1150</v>
      </c>
      <c r="AQ68">
        <v>1</v>
      </c>
      <c r="AR68">
        <v>1</v>
      </c>
      <c r="AS68">
        <v>14</v>
      </c>
      <c r="AT68">
        <v>3</v>
      </c>
      <c r="AU68">
        <v>2</v>
      </c>
      <c r="AV68">
        <v>25</v>
      </c>
      <c r="AW68">
        <v>39</v>
      </c>
      <c r="AX68">
        <v>15</v>
      </c>
      <c r="AY68" t="s">
        <v>206</v>
      </c>
      <c r="AZ68">
        <v>0</v>
      </c>
      <c r="BA68">
        <v>45</v>
      </c>
      <c r="BB68">
        <v>55</v>
      </c>
      <c r="BC68">
        <v>588</v>
      </c>
      <c r="BD68">
        <v>1</v>
      </c>
      <c r="BE68">
        <v>1</v>
      </c>
      <c r="BF68">
        <v>13</v>
      </c>
      <c r="BG68">
        <v>4</v>
      </c>
      <c r="BH68">
        <v>1</v>
      </c>
      <c r="BI68">
        <v>24</v>
      </c>
      <c r="BJ68">
        <v>38</v>
      </c>
      <c r="BK68">
        <v>19</v>
      </c>
      <c r="BL68" t="s">
        <v>206</v>
      </c>
      <c r="BM68">
        <v>0</v>
      </c>
      <c r="BN68">
        <v>44</v>
      </c>
      <c r="BO68">
        <v>56</v>
      </c>
      <c r="BP68">
        <v>562</v>
      </c>
      <c r="BQ68">
        <v>1</v>
      </c>
      <c r="BR68">
        <v>1</v>
      </c>
      <c r="BS68">
        <v>15</v>
      </c>
      <c r="BT68">
        <v>2</v>
      </c>
      <c r="BU68">
        <v>2</v>
      </c>
      <c r="BV68">
        <v>26</v>
      </c>
      <c r="BW68">
        <v>41</v>
      </c>
      <c r="BX68">
        <v>12</v>
      </c>
      <c r="BY68" t="s">
        <v>206</v>
      </c>
      <c r="BZ68">
        <v>0</v>
      </c>
      <c r="CA68">
        <v>47</v>
      </c>
      <c r="CB68">
        <v>53</v>
      </c>
      <c r="CC68">
        <v>1150</v>
      </c>
      <c r="CD68">
        <v>55</v>
      </c>
      <c r="CE68">
        <v>45</v>
      </c>
      <c r="CF68">
        <v>588</v>
      </c>
      <c r="CG68">
        <v>56</v>
      </c>
      <c r="CH68">
        <v>44</v>
      </c>
      <c r="CI68">
        <v>562</v>
      </c>
      <c r="CJ68">
        <v>55</v>
      </c>
      <c r="CK68">
        <v>45</v>
      </c>
      <c r="CL68">
        <v>1150</v>
      </c>
      <c r="CM68">
        <v>64</v>
      </c>
      <c r="CN68">
        <v>36</v>
      </c>
      <c r="CO68">
        <v>588</v>
      </c>
      <c r="CP68">
        <v>66</v>
      </c>
      <c r="CQ68">
        <v>34</v>
      </c>
      <c r="CR68">
        <v>562</v>
      </c>
      <c r="CS68">
        <v>62</v>
      </c>
      <c r="CT68">
        <v>38</v>
      </c>
      <c r="CU68">
        <v>1123</v>
      </c>
      <c r="CV68">
        <v>25</v>
      </c>
      <c r="CW68">
        <v>75</v>
      </c>
      <c r="CX68">
        <v>575</v>
      </c>
      <c r="CY68">
        <v>26</v>
      </c>
      <c r="CZ68">
        <v>74</v>
      </c>
      <c r="DA68">
        <v>548</v>
      </c>
      <c r="DB68">
        <v>24</v>
      </c>
      <c r="DC68">
        <v>76</v>
      </c>
      <c r="DD68">
        <v>1118</v>
      </c>
      <c r="DE68">
        <v>30</v>
      </c>
      <c r="DF68">
        <v>70</v>
      </c>
      <c r="DG68">
        <v>572</v>
      </c>
      <c r="DH68">
        <v>28</v>
      </c>
      <c r="DI68">
        <v>72</v>
      </c>
      <c r="DJ68">
        <v>546</v>
      </c>
      <c r="DK68">
        <v>32</v>
      </c>
      <c r="DL68">
        <v>68</v>
      </c>
    </row>
    <row r="69" spans="1:116" ht="12.75">
      <c r="A69" s="119"/>
      <c r="B69" s="119" t="s">
        <v>42</v>
      </c>
      <c r="C69">
        <v>630</v>
      </c>
      <c r="D69" t="s">
        <v>782</v>
      </c>
      <c r="E69">
        <v>1</v>
      </c>
      <c r="F69">
        <v>15</v>
      </c>
      <c r="G69">
        <v>3</v>
      </c>
      <c r="H69">
        <v>1</v>
      </c>
      <c r="I69">
        <v>18</v>
      </c>
      <c r="J69">
        <v>43</v>
      </c>
      <c r="K69">
        <v>19</v>
      </c>
      <c r="M69">
        <v>0</v>
      </c>
      <c r="N69">
        <v>39</v>
      </c>
      <c r="O69">
        <v>61</v>
      </c>
      <c r="P69">
        <v>349</v>
      </c>
      <c r="Q69" t="s">
        <v>782</v>
      </c>
      <c r="R69" t="s">
        <v>782</v>
      </c>
      <c r="S69">
        <v>15</v>
      </c>
      <c r="T69">
        <v>3</v>
      </c>
      <c r="U69">
        <v>1</v>
      </c>
      <c r="V69">
        <v>17</v>
      </c>
      <c r="W69">
        <v>44</v>
      </c>
      <c r="X69">
        <v>17</v>
      </c>
      <c r="Z69">
        <v>0</v>
      </c>
      <c r="AA69">
        <v>39</v>
      </c>
      <c r="AB69">
        <v>61</v>
      </c>
      <c r="AC69">
        <v>281</v>
      </c>
      <c r="AD69">
        <v>1</v>
      </c>
      <c r="AE69" t="s">
        <v>782</v>
      </c>
      <c r="AF69">
        <v>14</v>
      </c>
      <c r="AG69">
        <v>4</v>
      </c>
      <c r="AH69">
        <v>1</v>
      </c>
      <c r="AI69">
        <v>18</v>
      </c>
      <c r="AJ69">
        <v>41</v>
      </c>
      <c r="AK69">
        <v>21</v>
      </c>
      <c r="AM69">
        <v>0</v>
      </c>
      <c r="AN69">
        <v>38</v>
      </c>
      <c r="AO69">
        <v>62</v>
      </c>
      <c r="AP69">
        <v>630</v>
      </c>
      <c r="AQ69">
        <v>1</v>
      </c>
      <c r="AR69" t="s">
        <v>782</v>
      </c>
      <c r="AS69">
        <v>14</v>
      </c>
      <c r="AT69">
        <v>2</v>
      </c>
      <c r="AU69">
        <v>2</v>
      </c>
      <c r="AV69">
        <v>19</v>
      </c>
      <c r="AW69">
        <v>40</v>
      </c>
      <c r="AX69">
        <v>22</v>
      </c>
      <c r="AY69" t="s">
        <v>206</v>
      </c>
      <c r="AZ69">
        <v>0</v>
      </c>
      <c r="BA69">
        <v>38</v>
      </c>
      <c r="BB69">
        <v>62</v>
      </c>
      <c r="BC69">
        <v>349</v>
      </c>
      <c r="BD69">
        <v>1</v>
      </c>
      <c r="BE69" t="s">
        <v>782</v>
      </c>
      <c r="BF69">
        <v>13</v>
      </c>
      <c r="BG69">
        <v>1</v>
      </c>
      <c r="BH69">
        <v>1</v>
      </c>
      <c r="BI69">
        <v>17</v>
      </c>
      <c r="BJ69">
        <v>43</v>
      </c>
      <c r="BK69">
        <v>22</v>
      </c>
      <c r="BL69" t="s">
        <v>206</v>
      </c>
      <c r="BM69">
        <v>0</v>
      </c>
      <c r="BN69">
        <v>35</v>
      </c>
      <c r="BO69">
        <v>65</v>
      </c>
      <c r="BP69">
        <v>281</v>
      </c>
      <c r="BQ69">
        <v>1</v>
      </c>
      <c r="BR69" t="s">
        <v>782</v>
      </c>
      <c r="BS69">
        <v>15</v>
      </c>
      <c r="BT69">
        <v>4</v>
      </c>
      <c r="BU69">
        <v>2</v>
      </c>
      <c r="BV69">
        <v>20</v>
      </c>
      <c r="BW69">
        <v>36</v>
      </c>
      <c r="BX69">
        <v>21</v>
      </c>
      <c r="BY69" t="s">
        <v>206</v>
      </c>
      <c r="BZ69">
        <v>0</v>
      </c>
      <c r="CA69">
        <v>43</v>
      </c>
      <c r="CB69">
        <v>57</v>
      </c>
      <c r="CC69">
        <v>630</v>
      </c>
      <c r="CD69">
        <v>46</v>
      </c>
      <c r="CE69">
        <v>54</v>
      </c>
      <c r="CF69">
        <v>349</v>
      </c>
      <c r="CG69">
        <v>44</v>
      </c>
      <c r="CH69">
        <v>56</v>
      </c>
      <c r="CI69">
        <v>281</v>
      </c>
      <c r="CJ69">
        <v>49</v>
      </c>
      <c r="CK69">
        <v>51</v>
      </c>
      <c r="CL69">
        <v>630</v>
      </c>
      <c r="CM69">
        <v>53</v>
      </c>
      <c r="CN69">
        <v>47</v>
      </c>
      <c r="CO69">
        <v>349</v>
      </c>
      <c r="CP69">
        <v>52</v>
      </c>
      <c r="CQ69">
        <v>48</v>
      </c>
      <c r="CR69">
        <v>281</v>
      </c>
      <c r="CS69">
        <v>54</v>
      </c>
      <c r="CT69">
        <v>46</v>
      </c>
      <c r="CU69">
        <v>616</v>
      </c>
      <c r="CV69">
        <v>25</v>
      </c>
      <c r="CW69">
        <v>75</v>
      </c>
      <c r="CX69">
        <v>339</v>
      </c>
      <c r="CY69">
        <v>24</v>
      </c>
      <c r="CZ69">
        <v>76</v>
      </c>
      <c r="DA69">
        <v>277</v>
      </c>
      <c r="DB69">
        <v>25</v>
      </c>
      <c r="DC69">
        <v>75</v>
      </c>
      <c r="DD69">
        <v>617</v>
      </c>
      <c r="DE69">
        <v>28</v>
      </c>
      <c r="DF69">
        <v>72</v>
      </c>
      <c r="DG69">
        <v>340</v>
      </c>
      <c r="DH69">
        <v>25</v>
      </c>
      <c r="DI69">
        <v>75</v>
      </c>
      <c r="DJ69">
        <v>277</v>
      </c>
      <c r="DK69">
        <v>31</v>
      </c>
      <c r="DL69">
        <v>69</v>
      </c>
    </row>
    <row r="70" spans="1:116" ht="12.75">
      <c r="A70" s="119"/>
      <c r="B70" s="119" t="s">
        <v>43</v>
      </c>
      <c r="C70">
        <v>77</v>
      </c>
      <c r="D70" t="s">
        <v>782</v>
      </c>
      <c r="E70">
        <v>0</v>
      </c>
      <c r="F70">
        <v>39</v>
      </c>
      <c r="G70">
        <v>0</v>
      </c>
      <c r="H70">
        <v>0</v>
      </c>
      <c r="I70">
        <v>23</v>
      </c>
      <c r="J70">
        <v>30</v>
      </c>
      <c r="K70">
        <v>6</v>
      </c>
      <c r="M70">
        <v>0</v>
      </c>
      <c r="N70">
        <v>64</v>
      </c>
      <c r="O70">
        <v>36</v>
      </c>
      <c r="P70">
        <v>44</v>
      </c>
      <c r="Q70" t="s">
        <v>782</v>
      </c>
      <c r="R70" t="s">
        <v>782</v>
      </c>
      <c r="S70">
        <v>30</v>
      </c>
      <c r="T70" t="s">
        <v>782</v>
      </c>
      <c r="U70">
        <v>0</v>
      </c>
      <c r="V70">
        <v>23</v>
      </c>
      <c r="W70">
        <v>39</v>
      </c>
      <c r="X70" t="s">
        <v>782</v>
      </c>
      <c r="Z70">
        <v>0</v>
      </c>
      <c r="AA70">
        <v>55</v>
      </c>
      <c r="AB70">
        <v>45</v>
      </c>
      <c r="AC70">
        <v>33</v>
      </c>
      <c r="AD70">
        <v>0</v>
      </c>
      <c r="AE70" t="s">
        <v>782</v>
      </c>
      <c r="AF70">
        <v>52</v>
      </c>
      <c r="AG70" t="s">
        <v>782</v>
      </c>
      <c r="AH70">
        <v>0</v>
      </c>
      <c r="AI70">
        <v>24</v>
      </c>
      <c r="AJ70">
        <v>18</v>
      </c>
      <c r="AK70" t="s">
        <v>782</v>
      </c>
      <c r="AM70">
        <v>0</v>
      </c>
      <c r="AN70">
        <v>76</v>
      </c>
      <c r="AO70">
        <v>24</v>
      </c>
      <c r="AP70">
        <v>77</v>
      </c>
      <c r="AQ70" t="s">
        <v>782</v>
      </c>
      <c r="AR70" t="s">
        <v>782</v>
      </c>
      <c r="AS70">
        <v>38</v>
      </c>
      <c r="AT70">
        <v>0</v>
      </c>
      <c r="AU70" t="s">
        <v>782</v>
      </c>
      <c r="AV70">
        <v>30</v>
      </c>
      <c r="AW70">
        <v>22</v>
      </c>
      <c r="AX70">
        <v>8</v>
      </c>
      <c r="AY70" t="s">
        <v>206</v>
      </c>
      <c r="AZ70">
        <v>0</v>
      </c>
      <c r="BA70">
        <v>70</v>
      </c>
      <c r="BB70">
        <v>30</v>
      </c>
      <c r="BC70">
        <v>44</v>
      </c>
      <c r="BD70" t="s">
        <v>782</v>
      </c>
      <c r="BE70" t="s">
        <v>782</v>
      </c>
      <c r="BF70">
        <v>32</v>
      </c>
      <c r="BG70" t="s">
        <v>782</v>
      </c>
      <c r="BH70" t="s">
        <v>782</v>
      </c>
      <c r="BI70">
        <v>32</v>
      </c>
      <c r="BJ70">
        <v>27</v>
      </c>
      <c r="BK70" t="s">
        <v>782</v>
      </c>
      <c r="BL70" t="s">
        <v>206</v>
      </c>
      <c r="BM70">
        <v>0</v>
      </c>
      <c r="BN70">
        <v>64</v>
      </c>
      <c r="BO70">
        <v>36</v>
      </c>
      <c r="BP70">
        <v>33</v>
      </c>
      <c r="BQ70">
        <v>0</v>
      </c>
      <c r="BR70" t="s">
        <v>782</v>
      </c>
      <c r="BS70">
        <v>45</v>
      </c>
      <c r="BT70" t="s">
        <v>782</v>
      </c>
      <c r="BU70" t="s">
        <v>782</v>
      </c>
      <c r="BV70">
        <v>27</v>
      </c>
      <c r="BW70">
        <v>15</v>
      </c>
      <c r="BX70" t="s">
        <v>782</v>
      </c>
      <c r="BY70" t="s">
        <v>206</v>
      </c>
      <c r="BZ70">
        <v>0</v>
      </c>
      <c r="CA70">
        <v>79</v>
      </c>
      <c r="CB70">
        <v>21</v>
      </c>
      <c r="CC70">
        <v>77</v>
      </c>
      <c r="CD70">
        <v>78</v>
      </c>
      <c r="CE70">
        <v>22</v>
      </c>
      <c r="CF70">
        <v>44</v>
      </c>
      <c r="CG70">
        <v>73</v>
      </c>
      <c r="CH70">
        <v>27</v>
      </c>
      <c r="CI70">
        <v>33</v>
      </c>
      <c r="CJ70">
        <v>85</v>
      </c>
      <c r="CK70">
        <v>15</v>
      </c>
      <c r="CL70">
        <v>77</v>
      </c>
      <c r="CM70">
        <v>83</v>
      </c>
      <c r="CN70">
        <v>17</v>
      </c>
      <c r="CO70">
        <v>44</v>
      </c>
      <c r="CP70">
        <v>82</v>
      </c>
      <c r="CQ70">
        <v>18</v>
      </c>
      <c r="CR70">
        <v>33</v>
      </c>
      <c r="CS70">
        <v>85</v>
      </c>
      <c r="CT70">
        <v>15</v>
      </c>
      <c r="CU70">
        <v>74</v>
      </c>
      <c r="CV70">
        <v>50</v>
      </c>
      <c r="CW70">
        <v>50</v>
      </c>
      <c r="CX70">
        <v>41</v>
      </c>
      <c r="CY70">
        <v>46</v>
      </c>
      <c r="CZ70">
        <v>54</v>
      </c>
      <c r="DA70">
        <v>33</v>
      </c>
      <c r="DB70">
        <v>55</v>
      </c>
      <c r="DC70">
        <v>45</v>
      </c>
      <c r="DD70">
        <v>74</v>
      </c>
      <c r="DE70">
        <v>50</v>
      </c>
      <c r="DF70">
        <v>50</v>
      </c>
      <c r="DG70">
        <v>41</v>
      </c>
      <c r="DH70">
        <v>49</v>
      </c>
      <c r="DI70">
        <v>51</v>
      </c>
      <c r="DJ70">
        <v>33</v>
      </c>
      <c r="DK70">
        <v>52</v>
      </c>
      <c r="DL70">
        <v>48</v>
      </c>
    </row>
    <row r="71" spans="1:116" ht="12.75">
      <c r="A71" s="119"/>
      <c r="B71" s="119" t="s">
        <v>44</v>
      </c>
      <c r="C71">
        <v>1975</v>
      </c>
      <c r="D71">
        <v>2</v>
      </c>
      <c r="E71">
        <v>1</v>
      </c>
      <c r="F71">
        <v>26</v>
      </c>
      <c r="G71">
        <v>2</v>
      </c>
      <c r="H71">
        <v>1</v>
      </c>
      <c r="I71">
        <v>17</v>
      </c>
      <c r="J71">
        <v>38</v>
      </c>
      <c r="K71">
        <v>13</v>
      </c>
      <c r="M71">
        <v>0</v>
      </c>
      <c r="N71">
        <v>50</v>
      </c>
      <c r="O71">
        <v>50</v>
      </c>
      <c r="P71">
        <v>1166</v>
      </c>
      <c r="Q71">
        <v>2</v>
      </c>
      <c r="R71">
        <v>1</v>
      </c>
      <c r="S71">
        <v>26</v>
      </c>
      <c r="T71">
        <v>3</v>
      </c>
      <c r="U71">
        <v>2</v>
      </c>
      <c r="V71">
        <v>17</v>
      </c>
      <c r="W71">
        <v>39</v>
      </c>
      <c r="X71">
        <v>11</v>
      </c>
      <c r="Z71">
        <v>0</v>
      </c>
      <c r="AA71">
        <v>50</v>
      </c>
      <c r="AB71">
        <v>50</v>
      </c>
      <c r="AC71">
        <v>809</v>
      </c>
      <c r="AD71">
        <v>2</v>
      </c>
      <c r="AE71">
        <v>1</v>
      </c>
      <c r="AF71">
        <v>27</v>
      </c>
      <c r="AG71">
        <v>1</v>
      </c>
      <c r="AH71">
        <v>1</v>
      </c>
      <c r="AI71">
        <v>16</v>
      </c>
      <c r="AJ71">
        <v>37</v>
      </c>
      <c r="AK71">
        <v>15</v>
      </c>
      <c r="AM71">
        <v>0</v>
      </c>
      <c r="AN71">
        <v>48</v>
      </c>
      <c r="AO71">
        <v>52</v>
      </c>
      <c r="AP71">
        <v>1973</v>
      </c>
      <c r="AQ71">
        <v>2</v>
      </c>
      <c r="AR71">
        <v>1</v>
      </c>
      <c r="AS71">
        <v>27</v>
      </c>
      <c r="AT71">
        <v>4</v>
      </c>
      <c r="AU71">
        <v>2</v>
      </c>
      <c r="AV71">
        <v>21</v>
      </c>
      <c r="AW71">
        <v>30</v>
      </c>
      <c r="AX71">
        <v>13</v>
      </c>
      <c r="AY71" t="s">
        <v>206</v>
      </c>
      <c r="AZ71">
        <v>0</v>
      </c>
      <c r="BA71">
        <v>56</v>
      </c>
      <c r="BB71">
        <v>44</v>
      </c>
      <c r="BC71">
        <v>1164</v>
      </c>
      <c r="BD71">
        <v>2</v>
      </c>
      <c r="BE71">
        <v>1</v>
      </c>
      <c r="BF71">
        <v>26</v>
      </c>
      <c r="BG71">
        <v>3</v>
      </c>
      <c r="BH71">
        <v>2</v>
      </c>
      <c r="BI71">
        <v>21</v>
      </c>
      <c r="BJ71">
        <v>31</v>
      </c>
      <c r="BK71">
        <v>15</v>
      </c>
      <c r="BL71" t="s">
        <v>206</v>
      </c>
      <c r="BM71">
        <v>0</v>
      </c>
      <c r="BN71">
        <v>54</v>
      </c>
      <c r="BO71">
        <v>46</v>
      </c>
      <c r="BP71">
        <v>809</v>
      </c>
      <c r="BQ71">
        <v>2</v>
      </c>
      <c r="BR71">
        <v>1</v>
      </c>
      <c r="BS71">
        <v>30</v>
      </c>
      <c r="BT71">
        <v>4</v>
      </c>
      <c r="BU71">
        <v>1</v>
      </c>
      <c r="BV71">
        <v>22</v>
      </c>
      <c r="BW71">
        <v>30</v>
      </c>
      <c r="BX71">
        <v>10</v>
      </c>
      <c r="BY71" t="s">
        <v>206</v>
      </c>
      <c r="BZ71">
        <v>0</v>
      </c>
      <c r="CA71">
        <v>60</v>
      </c>
      <c r="CB71">
        <v>40</v>
      </c>
      <c r="CC71">
        <v>1973</v>
      </c>
      <c r="CD71">
        <v>61</v>
      </c>
      <c r="CE71">
        <v>39</v>
      </c>
      <c r="CF71">
        <v>1164</v>
      </c>
      <c r="CG71">
        <v>61</v>
      </c>
      <c r="CH71">
        <v>39</v>
      </c>
      <c r="CI71">
        <v>809</v>
      </c>
      <c r="CJ71">
        <v>63</v>
      </c>
      <c r="CK71">
        <v>37</v>
      </c>
      <c r="CL71">
        <v>1973</v>
      </c>
      <c r="CM71">
        <v>67</v>
      </c>
      <c r="CN71">
        <v>33</v>
      </c>
      <c r="CO71">
        <v>1164</v>
      </c>
      <c r="CP71">
        <v>67</v>
      </c>
      <c r="CQ71">
        <v>33</v>
      </c>
      <c r="CR71">
        <v>809</v>
      </c>
      <c r="CS71">
        <v>67</v>
      </c>
      <c r="CT71">
        <v>33</v>
      </c>
      <c r="CU71">
        <v>1927</v>
      </c>
      <c r="CV71">
        <v>34</v>
      </c>
      <c r="CW71">
        <v>66</v>
      </c>
      <c r="CX71">
        <v>1140</v>
      </c>
      <c r="CY71">
        <v>35</v>
      </c>
      <c r="CZ71">
        <v>65</v>
      </c>
      <c r="DA71">
        <v>787</v>
      </c>
      <c r="DB71">
        <v>34</v>
      </c>
      <c r="DC71">
        <v>66</v>
      </c>
      <c r="DD71">
        <v>1935</v>
      </c>
      <c r="DE71">
        <v>42</v>
      </c>
      <c r="DF71">
        <v>58</v>
      </c>
      <c r="DG71">
        <v>1142</v>
      </c>
      <c r="DH71">
        <v>40</v>
      </c>
      <c r="DI71">
        <v>60</v>
      </c>
      <c r="DJ71">
        <v>793</v>
      </c>
      <c r="DK71">
        <v>46</v>
      </c>
      <c r="DL71">
        <v>54</v>
      </c>
    </row>
    <row r="72" spans="1:116" ht="12.75">
      <c r="A72" s="119"/>
      <c r="B72" s="119" t="s">
        <v>45</v>
      </c>
      <c r="C72">
        <v>5086</v>
      </c>
      <c r="D72">
        <v>1</v>
      </c>
      <c r="E72">
        <v>1</v>
      </c>
      <c r="F72">
        <v>38</v>
      </c>
      <c r="G72">
        <v>3</v>
      </c>
      <c r="H72">
        <v>1</v>
      </c>
      <c r="I72">
        <v>16</v>
      </c>
      <c r="J72">
        <v>31</v>
      </c>
      <c r="K72">
        <v>9</v>
      </c>
      <c r="M72" t="s">
        <v>782</v>
      </c>
      <c r="N72">
        <v>60</v>
      </c>
      <c r="O72">
        <v>40</v>
      </c>
      <c r="P72">
        <v>4354</v>
      </c>
      <c r="Q72">
        <v>1</v>
      </c>
      <c r="R72">
        <v>1</v>
      </c>
      <c r="S72">
        <v>38</v>
      </c>
      <c r="T72">
        <v>3</v>
      </c>
      <c r="U72">
        <v>2</v>
      </c>
      <c r="V72">
        <v>16</v>
      </c>
      <c r="W72">
        <v>31</v>
      </c>
      <c r="X72">
        <v>8</v>
      </c>
      <c r="Z72" t="s">
        <v>782</v>
      </c>
      <c r="AA72">
        <v>60</v>
      </c>
      <c r="AB72">
        <v>40</v>
      </c>
      <c r="AC72">
        <v>732</v>
      </c>
      <c r="AD72">
        <v>1</v>
      </c>
      <c r="AE72">
        <v>1</v>
      </c>
      <c r="AF72">
        <v>41</v>
      </c>
      <c r="AG72">
        <v>2</v>
      </c>
      <c r="AH72">
        <v>1</v>
      </c>
      <c r="AI72">
        <v>14</v>
      </c>
      <c r="AJ72">
        <v>30</v>
      </c>
      <c r="AK72">
        <v>10</v>
      </c>
      <c r="AM72">
        <v>0</v>
      </c>
      <c r="AN72">
        <v>60</v>
      </c>
      <c r="AO72">
        <v>40</v>
      </c>
      <c r="AP72">
        <v>5086</v>
      </c>
      <c r="AQ72">
        <v>1</v>
      </c>
      <c r="AR72">
        <v>1</v>
      </c>
      <c r="AS72">
        <v>36</v>
      </c>
      <c r="AT72">
        <v>3</v>
      </c>
      <c r="AU72">
        <v>1</v>
      </c>
      <c r="AV72">
        <v>17</v>
      </c>
      <c r="AW72">
        <v>27</v>
      </c>
      <c r="AX72">
        <v>14</v>
      </c>
      <c r="AY72" t="s">
        <v>206</v>
      </c>
      <c r="AZ72" t="s">
        <v>782</v>
      </c>
      <c r="BA72">
        <v>59</v>
      </c>
      <c r="BB72">
        <v>41</v>
      </c>
      <c r="BC72">
        <v>4354</v>
      </c>
      <c r="BD72">
        <v>1</v>
      </c>
      <c r="BE72">
        <v>1</v>
      </c>
      <c r="BF72">
        <v>35</v>
      </c>
      <c r="BG72">
        <v>3</v>
      </c>
      <c r="BH72">
        <v>1</v>
      </c>
      <c r="BI72">
        <v>16</v>
      </c>
      <c r="BJ72">
        <v>27</v>
      </c>
      <c r="BK72">
        <v>15</v>
      </c>
      <c r="BL72" t="s">
        <v>206</v>
      </c>
      <c r="BM72" t="s">
        <v>782</v>
      </c>
      <c r="BN72">
        <v>58</v>
      </c>
      <c r="BO72">
        <v>42</v>
      </c>
      <c r="BP72">
        <v>732</v>
      </c>
      <c r="BQ72">
        <v>1</v>
      </c>
      <c r="BR72">
        <v>1</v>
      </c>
      <c r="BS72">
        <v>42</v>
      </c>
      <c r="BT72">
        <v>2</v>
      </c>
      <c r="BU72">
        <v>2</v>
      </c>
      <c r="BV72">
        <v>20</v>
      </c>
      <c r="BW72">
        <v>22</v>
      </c>
      <c r="BX72">
        <v>8</v>
      </c>
      <c r="BY72" t="s">
        <v>206</v>
      </c>
      <c r="BZ72">
        <v>0</v>
      </c>
      <c r="CA72">
        <v>69</v>
      </c>
      <c r="CB72">
        <v>31</v>
      </c>
      <c r="CC72">
        <v>5086</v>
      </c>
      <c r="CD72">
        <v>67</v>
      </c>
      <c r="CE72">
        <v>33</v>
      </c>
      <c r="CF72">
        <v>4354</v>
      </c>
      <c r="CG72">
        <v>66</v>
      </c>
      <c r="CH72">
        <v>34</v>
      </c>
      <c r="CI72">
        <v>732</v>
      </c>
      <c r="CJ72">
        <v>72</v>
      </c>
      <c r="CK72">
        <v>28</v>
      </c>
      <c r="CL72">
        <v>5086</v>
      </c>
      <c r="CM72">
        <v>74</v>
      </c>
      <c r="CN72">
        <v>26</v>
      </c>
      <c r="CO72">
        <v>4354</v>
      </c>
      <c r="CP72">
        <v>73</v>
      </c>
      <c r="CQ72">
        <v>27</v>
      </c>
      <c r="CR72">
        <v>732</v>
      </c>
      <c r="CS72">
        <v>76</v>
      </c>
      <c r="CT72">
        <v>24</v>
      </c>
      <c r="CU72">
        <v>4968</v>
      </c>
      <c r="CV72">
        <v>46</v>
      </c>
      <c r="CW72">
        <v>54</v>
      </c>
      <c r="CX72">
        <v>4251</v>
      </c>
      <c r="CY72">
        <v>46</v>
      </c>
      <c r="CZ72">
        <v>54</v>
      </c>
      <c r="DA72">
        <v>717</v>
      </c>
      <c r="DB72">
        <v>46</v>
      </c>
      <c r="DC72">
        <v>54</v>
      </c>
      <c r="DD72">
        <v>4964</v>
      </c>
      <c r="DE72">
        <v>46</v>
      </c>
      <c r="DF72">
        <v>54</v>
      </c>
      <c r="DG72">
        <v>4248</v>
      </c>
      <c r="DH72">
        <v>45</v>
      </c>
      <c r="DI72">
        <v>55</v>
      </c>
      <c r="DJ72">
        <v>716</v>
      </c>
      <c r="DK72">
        <v>54</v>
      </c>
      <c r="DL72">
        <v>46</v>
      </c>
    </row>
    <row r="73" spans="1:116" ht="12.75">
      <c r="A73" s="119"/>
      <c r="B73" s="119" t="s">
        <v>46</v>
      </c>
      <c r="C73">
        <v>2054</v>
      </c>
      <c r="D73">
        <v>1</v>
      </c>
      <c r="E73">
        <v>0</v>
      </c>
      <c r="F73">
        <v>16</v>
      </c>
      <c r="G73">
        <v>5</v>
      </c>
      <c r="H73">
        <v>3</v>
      </c>
      <c r="I73">
        <v>28</v>
      </c>
      <c r="J73">
        <v>38</v>
      </c>
      <c r="K73">
        <v>8</v>
      </c>
      <c r="M73" t="s">
        <v>782</v>
      </c>
      <c r="N73">
        <v>54</v>
      </c>
      <c r="O73">
        <v>46</v>
      </c>
      <c r="P73">
        <v>1286</v>
      </c>
      <c r="Q73">
        <v>1</v>
      </c>
      <c r="R73" t="s">
        <v>782</v>
      </c>
      <c r="S73">
        <v>16</v>
      </c>
      <c r="T73">
        <v>5</v>
      </c>
      <c r="U73">
        <v>4</v>
      </c>
      <c r="V73">
        <v>29</v>
      </c>
      <c r="W73">
        <v>38</v>
      </c>
      <c r="X73">
        <v>7</v>
      </c>
      <c r="Z73">
        <v>0</v>
      </c>
      <c r="AA73">
        <v>55</v>
      </c>
      <c r="AB73">
        <v>45</v>
      </c>
      <c r="AC73">
        <v>768</v>
      </c>
      <c r="AD73">
        <v>2</v>
      </c>
      <c r="AE73" t="s">
        <v>782</v>
      </c>
      <c r="AF73">
        <v>17</v>
      </c>
      <c r="AG73">
        <v>4</v>
      </c>
      <c r="AH73">
        <v>2</v>
      </c>
      <c r="AI73">
        <v>28</v>
      </c>
      <c r="AJ73">
        <v>39</v>
      </c>
      <c r="AK73">
        <v>9</v>
      </c>
      <c r="AM73" t="s">
        <v>782</v>
      </c>
      <c r="AN73">
        <v>52</v>
      </c>
      <c r="AO73">
        <v>48</v>
      </c>
      <c r="AP73">
        <v>2053</v>
      </c>
      <c r="AQ73">
        <v>1</v>
      </c>
      <c r="AR73">
        <v>0</v>
      </c>
      <c r="AS73">
        <v>15</v>
      </c>
      <c r="AT73">
        <v>5</v>
      </c>
      <c r="AU73">
        <v>2</v>
      </c>
      <c r="AV73">
        <v>30</v>
      </c>
      <c r="AW73">
        <v>36</v>
      </c>
      <c r="AX73">
        <v>11</v>
      </c>
      <c r="AY73" t="s">
        <v>206</v>
      </c>
      <c r="AZ73" t="s">
        <v>782</v>
      </c>
      <c r="BA73">
        <v>54</v>
      </c>
      <c r="BB73">
        <v>46</v>
      </c>
      <c r="BC73">
        <v>1286</v>
      </c>
      <c r="BD73">
        <v>1</v>
      </c>
      <c r="BE73">
        <v>0</v>
      </c>
      <c r="BF73">
        <v>13</v>
      </c>
      <c r="BG73">
        <v>4</v>
      </c>
      <c r="BH73">
        <v>2</v>
      </c>
      <c r="BI73">
        <v>29</v>
      </c>
      <c r="BJ73">
        <v>38</v>
      </c>
      <c r="BK73">
        <v>13</v>
      </c>
      <c r="BL73" t="s">
        <v>206</v>
      </c>
      <c r="BM73">
        <v>0</v>
      </c>
      <c r="BN73">
        <v>49</v>
      </c>
      <c r="BO73">
        <v>51</v>
      </c>
      <c r="BP73">
        <v>767</v>
      </c>
      <c r="BQ73">
        <v>1</v>
      </c>
      <c r="BR73">
        <v>0</v>
      </c>
      <c r="BS73">
        <v>18</v>
      </c>
      <c r="BT73">
        <v>6</v>
      </c>
      <c r="BU73">
        <v>3</v>
      </c>
      <c r="BV73">
        <v>32</v>
      </c>
      <c r="BW73">
        <v>32</v>
      </c>
      <c r="BX73">
        <v>8</v>
      </c>
      <c r="BY73" t="s">
        <v>206</v>
      </c>
      <c r="BZ73" t="s">
        <v>782</v>
      </c>
      <c r="CA73">
        <v>61</v>
      </c>
      <c r="CB73">
        <v>39</v>
      </c>
      <c r="CC73">
        <v>2053</v>
      </c>
      <c r="CD73">
        <v>65</v>
      </c>
      <c r="CE73">
        <v>35</v>
      </c>
      <c r="CF73">
        <v>1286</v>
      </c>
      <c r="CG73">
        <v>64</v>
      </c>
      <c r="CH73">
        <v>36</v>
      </c>
      <c r="CI73">
        <v>767</v>
      </c>
      <c r="CJ73">
        <v>67</v>
      </c>
      <c r="CK73">
        <v>33</v>
      </c>
      <c r="CL73">
        <v>2053</v>
      </c>
      <c r="CM73">
        <v>73</v>
      </c>
      <c r="CN73">
        <v>27</v>
      </c>
      <c r="CO73">
        <v>1286</v>
      </c>
      <c r="CP73">
        <v>72</v>
      </c>
      <c r="CQ73">
        <v>28</v>
      </c>
      <c r="CR73">
        <v>767</v>
      </c>
      <c r="CS73">
        <v>73</v>
      </c>
      <c r="CT73">
        <v>27</v>
      </c>
      <c r="CU73">
        <v>1993</v>
      </c>
      <c r="CV73">
        <v>31</v>
      </c>
      <c r="CW73">
        <v>69</v>
      </c>
      <c r="CX73">
        <v>1250</v>
      </c>
      <c r="CY73">
        <v>31</v>
      </c>
      <c r="CZ73">
        <v>69</v>
      </c>
      <c r="DA73">
        <v>743</v>
      </c>
      <c r="DB73">
        <v>31</v>
      </c>
      <c r="DC73">
        <v>69</v>
      </c>
      <c r="DD73">
        <v>1997</v>
      </c>
      <c r="DE73">
        <v>37</v>
      </c>
      <c r="DF73">
        <v>63</v>
      </c>
      <c r="DG73">
        <v>1255</v>
      </c>
      <c r="DH73">
        <v>32</v>
      </c>
      <c r="DI73">
        <v>68</v>
      </c>
      <c r="DJ73">
        <v>742</v>
      </c>
      <c r="DK73">
        <v>44</v>
      </c>
      <c r="DL73">
        <v>56</v>
      </c>
    </row>
    <row r="74" spans="1:116" ht="12.75">
      <c r="A74" s="119"/>
      <c r="B74" s="119" t="s">
        <v>868</v>
      </c>
      <c r="C74">
        <v>0</v>
      </c>
      <c r="D74" t="s">
        <v>206</v>
      </c>
      <c r="E74" t="s">
        <v>206</v>
      </c>
      <c r="F74" t="s">
        <v>206</v>
      </c>
      <c r="G74" t="s">
        <v>206</v>
      </c>
      <c r="H74" t="s">
        <v>206</v>
      </c>
      <c r="I74" t="s">
        <v>206</v>
      </c>
      <c r="J74" t="s">
        <v>206</v>
      </c>
      <c r="K74" t="s">
        <v>206</v>
      </c>
      <c r="M74" t="s">
        <v>206</v>
      </c>
      <c r="N74" t="s">
        <v>206</v>
      </c>
      <c r="O74" t="s">
        <v>206</v>
      </c>
      <c r="P74">
        <v>0</v>
      </c>
      <c r="Q74" t="s">
        <v>206</v>
      </c>
      <c r="R74" t="s">
        <v>206</v>
      </c>
      <c r="S74" t="s">
        <v>206</v>
      </c>
      <c r="T74" t="s">
        <v>206</v>
      </c>
      <c r="U74" t="s">
        <v>206</v>
      </c>
      <c r="V74" t="s">
        <v>206</v>
      </c>
      <c r="W74" t="s">
        <v>206</v>
      </c>
      <c r="X74" t="s">
        <v>206</v>
      </c>
      <c r="Z74" t="s">
        <v>206</v>
      </c>
      <c r="AA74" t="s">
        <v>206</v>
      </c>
      <c r="AB74" t="s">
        <v>206</v>
      </c>
      <c r="AC74">
        <v>0</v>
      </c>
      <c r="AD74" t="s">
        <v>206</v>
      </c>
      <c r="AE74" t="s">
        <v>206</v>
      </c>
      <c r="AF74" t="s">
        <v>206</v>
      </c>
      <c r="AG74" t="s">
        <v>206</v>
      </c>
      <c r="AH74" t="s">
        <v>206</v>
      </c>
      <c r="AI74" t="s">
        <v>206</v>
      </c>
      <c r="AJ74" t="s">
        <v>206</v>
      </c>
      <c r="AK74" t="s">
        <v>206</v>
      </c>
      <c r="AM74" t="s">
        <v>206</v>
      </c>
      <c r="AN74" t="s">
        <v>206</v>
      </c>
      <c r="AO74" t="s">
        <v>206</v>
      </c>
      <c r="AP74">
        <v>0</v>
      </c>
      <c r="AQ74" t="s">
        <v>206</v>
      </c>
      <c r="AR74" t="s">
        <v>206</v>
      </c>
      <c r="AS74" t="s">
        <v>206</v>
      </c>
      <c r="AT74" t="s">
        <v>206</v>
      </c>
      <c r="AU74" t="s">
        <v>206</v>
      </c>
      <c r="AV74" t="s">
        <v>206</v>
      </c>
      <c r="AW74" t="s">
        <v>206</v>
      </c>
      <c r="AX74" t="s">
        <v>206</v>
      </c>
      <c r="AY74" t="s">
        <v>206</v>
      </c>
      <c r="AZ74" t="s">
        <v>206</v>
      </c>
      <c r="BA74" t="s">
        <v>206</v>
      </c>
      <c r="BB74" t="s">
        <v>206</v>
      </c>
      <c r="BC74">
        <v>0</v>
      </c>
      <c r="BD74" t="s">
        <v>206</v>
      </c>
      <c r="BE74" t="s">
        <v>206</v>
      </c>
      <c r="BF74" t="s">
        <v>206</v>
      </c>
      <c r="BG74" t="s">
        <v>206</v>
      </c>
      <c r="BH74" t="s">
        <v>206</v>
      </c>
      <c r="BI74" t="s">
        <v>206</v>
      </c>
      <c r="BJ74" t="s">
        <v>206</v>
      </c>
      <c r="BK74" t="s">
        <v>206</v>
      </c>
      <c r="BL74" t="s">
        <v>206</v>
      </c>
      <c r="BM74" t="s">
        <v>206</v>
      </c>
      <c r="BN74" t="s">
        <v>206</v>
      </c>
      <c r="BO74" t="s">
        <v>206</v>
      </c>
      <c r="BP74">
        <v>0</v>
      </c>
      <c r="BQ74" t="s">
        <v>206</v>
      </c>
      <c r="BR74" t="s">
        <v>206</v>
      </c>
      <c r="BS74" t="s">
        <v>206</v>
      </c>
      <c r="BT74" t="s">
        <v>206</v>
      </c>
      <c r="BU74" t="s">
        <v>206</v>
      </c>
      <c r="BV74" t="s">
        <v>206</v>
      </c>
      <c r="BW74" t="s">
        <v>206</v>
      </c>
      <c r="BX74" t="s">
        <v>206</v>
      </c>
      <c r="BY74" t="s">
        <v>206</v>
      </c>
      <c r="BZ74" t="s">
        <v>206</v>
      </c>
      <c r="CA74" t="s">
        <v>206</v>
      </c>
      <c r="CB74" t="s">
        <v>206</v>
      </c>
      <c r="CC74">
        <v>0</v>
      </c>
      <c r="CD74" t="s">
        <v>206</v>
      </c>
      <c r="CE74" t="s">
        <v>206</v>
      </c>
      <c r="CF74">
        <v>0</v>
      </c>
      <c r="CG74" t="s">
        <v>206</v>
      </c>
      <c r="CH74" t="s">
        <v>206</v>
      </c>
      <c r="CI74">
        <v>0</v>
      </c>
      <c r="CJ74" t="s">
        <v>206</v>
      </c>
      <c r="CK74" t="s">
        <v>206</v>
      </c>
      <c r="CL74">
        <v>0</v>
      </c>
      <c r="CM74" t="s">
        <v>206</v>
      </c>
      <c r="CN74" t="s">
        <v>206</v>
      </c>
      <c r="CO74">
        <v>0</v>
      </c>
      <c r="CP74" t="s">
        <v>206</v>
      </c>
      <c r="CQ74" t="s">
        <v>206</v>
      </c>
      <c r="CR74">
        <v>0</v>
      </c>
      <c r="CS74" t="s">
        <v>206</v>
      </c>
      <c r="CT74" t="s">
        <v>206</v>
      </c>
      <c r="CU74">
        <v>0</v>
      </c>
      <c r="CV74" t="s">
        <v>206</v>
      </c>
      <c r="CW74" t="s">
        <v>206</v>
      </c>
      <c r="CX74">
        <v>0</v>
      </c>
      <c r="CY74" t="s">
        <v>206</v>
      </c>
      <c r="CZ74" t="s">
        <v>206</v>
      </c>
      <c r="DA74">
        <v>0</v>
      </c>
      <c r="DB74" t="s">
        <v>206</v>
      </c>
      <c r="DC74" t="s">
        <v>206</v>
      </c>
      <c r="DD74">
        <v>0</v>
      </c>
      <c r="DE74" t="s">
        <v>206</v>
      </c>
      <c r="DF74" t="s">
        <v>206</v>
      </c>
      <c r="DG74">
        <v>0</v>
      </c>
      <c r="DH74" t="s">
        <v>206</v>
      </c>
      <c r="DI74" t="s">
        <v>206</v>
      </c>
      <c r="DJ74">
        <v>0</v>
      </c>
      <c r="DK74" t="s">
        <v>206</v>
      </c>
      <c r="DL74" t="s">
        <v>206</v>
      </c>
    </row>
    <row r="75" spans="1:116" ht="12.75">
      <c r="A75" s="119"/>
      <c r="B75" s="119" t="s">
        <v>878</v>
      </c>
      <c r="C75">
        <v>61337</v>
      </c>
      <c r="D75">
        <v>1</v>
      </c>
      <c r="E75">
        <v>0</v>
      </c>
      <c r="F75">
        <v>25</v>
      </c>
      <c r="G75">
        <v>6</v>
      </c>
      <c r="H75">
        <v>3</v>
      </c>
      <c r="I75">
        <v>29</v>
      </c>
      <c r="J75">
        <v>31</v>
      </c>
      <c r="K75">
        <v>5</v>
      </c>
      <c r="M75">
        <v>0</v>
      </c>
      <c r="N75">
        <v>65</v>
      </c>
      <c r="O75">
        <v>35</v>
      </c>
      <c r="P75">
        <v>42885</v>
      </c>
      <c r="Q75">
        <v>1</v>
      </c>
      <c r="R75">
        <v>0</v>
      </c>
      <c r="S75">
        <v>25</v>
      </c>
      <c r="T75">
        <v>6</v>
      </c>
      <c r="U75">
        <v>3</v>
      </c>
      <c r="V75">
        <v>28</v>
      </c>
      <c r="W75">
        <v>31</v>
      </c>
      <c r="X75">
        <v>4</v>
      </c>
      <c r="Z75">
        <v>0</v>
      </c>
      <c r="AA75">
        <v>65</v>
      </c>
      <c r="AB75">
        <v>35</v>
      </c>
      <c r="AC75">
        <v>18452</v>
      </c>
      <c r="AD75">
        <v>1</v>
      </c>
      <c r="AE75">
        <v>0</v>
      </c>
      <c r="AF75">
        <v>26</v>
      </c>
      <c r="AG75">
        <v>5</v>
      </c>
      <c r="AH75">
        <v>3</v>
      </c>
      <c r="AI75">
        <v>30</v>
      </c>
      <c r="AJ75">
        <v>30</v>
      </c>
      <c r="AK75">
        <v>5</v>
      </c>
      <c r="AM75">
        <v>0</v>
      </c>
      <c r="AN75">
        <v>65</v>
      </c>
      <c r="AO75">
        <v>35</v>
      </c>
      <c r="AP75">
        <v>61328</v>
      </c>
      <c r="AQ75">
        <v>1</v>
      </c>
      <c r="AR75">
        <v>0</v>
      </c>
      <c r="AS75">
        <v>23</v>
      </c>
      <c r="AT75">
        <v>5</v>
      </c>
      <c r="AU75">
        <v>2</v>
      </c>
      <c r="AV75">
        <v>30</v>
      </c>
      <c r="AW75">
        <v>31</v>
      </c>
      <c r="AX75">
        <v>8</v>
      </c>
      <c r="AY75" t="s">
        <v>206</v>
      </c>
      <c r="AZ75">
        <v>0</v>
      </c>
      <c r="BA75">
        <v>61</v>
      </c>
      <c r="BB75">
        <v>39</v>
      </c>
      <c r="BC75">
        <v>42877</v>
      </c>
      <c r="BD75">
        <v>1</v>
      </c>
      <c r="BE75">
        <v>0</v>
      </c>
      <c r="BF75">
        <v>21</v>
      </c>
      <c r="BG75">
        <v>4</v>
      </c>
      <c r="BH75">
        <v>2</v>
      </c>
      <c r="BI75">
        <v>29</v>
      </c>
      <c r="BJ75">
        <v>33</v>
      </c>
      <c r="BK75">
        <v>9</v>
      </c>
      <c r="BL75" t="s">
        <v>206</v>
      </c>
      <c r="BM75">
        <v>0</v>
      </c>
      <c r="BN75">
        <v>57</v>
      </c>
      <c r="BO75">
        <v>43</v>
      </c>
      <c r="BP75">
        <v>18451</v>
      </c>
      <c r="BQ75">
        <v>1</v>
      </c>
      <c r="BR75">
        <v>0</v>
      </c>
      <c r="BS75">
        <v>27</v>
      </c>
      <c r="BT75">
        <v>7</v>
      </c>
      <c r="BU75">
        <v>3</v>
      </c>
      <c r="BV75">
        <v>32</v>
      </c>
      <c r="BW75">
        <v>26</v>
      </c>
      <c r="BX75">
        <v>5</v>
      </c>
      <c r="BY75" t="s">
        <v>206</v>
      </c>
      <c r="BZ75">
        <v>0</v>
      </c>
      <c r="CA75">
        <v>70</v>
      </c>
      <c r="CB75">
        <v>30</v>
      </c>
      <c r="CC75">
        <v>61324</v>
      </c>
      <c r="CD75">
        <v>74</v>
      </c>
      <c r="CE75">
        <v>26</v>
      </c>
      <c r="CF75">
        <v>42874</v>
      </c>
      <c r="CG75">
        <v>72</v>
      </c>
      <c r="CH75">
        <v>28</v>
      </c>
      <c r="CI75">
        <v>18450</v>
      </c>
      <c r="CJ75">
        <v>77</v>
      </c>
      <c r="CK75">
        <v>23</v>
      </c>
      <c r="CL75">
        <v>61324</v>
      </c>
      <c r="CM75">
        <v>81</v>
      </c>
      <c r="CN75">
        <v>19</v>
      </c>
      <c r="CO75">
        <v>42874</v>
      </c>
      <c r="CP75">
        <v>80</v>
      </c>
      <c r="CQ75">
        <v>20</v>
      </c>
      <c r="CR75">
        <v>18450</v>
      </c>
      <c r="CS75">
        <v>82</v>
      </c>
      <c r="CT75">
        <v>18</v>
      </c>
      <c r="CU75">
        <v>59592</v>
      </c>
      <c r="CV75">
        <v>35</v>
      </c>
      <c r="CW75">
        <v>65</v>
      </c>
      <c r="CX75">
        <v>41653</v>
      </c>
      <c r="CY75">
        <v>35</v>
      </c>
      <c r="CZ75">
        <v>65</v>
      </c>
      <c r="DA75">
        <v>17939</v>
      </c>
      <c r="DB75">
        <v>35</v>
      </c>
      <c r="DC75">
        <v>65</v>
      </c>
      <c r="DD75">
        <v>59574</v>
      </c>
      <c r="DE75">
        <v>41</v>
      </c>
      <c r="DF75">
        <v>59</v>
      </c>
      <c r="DG75">
        <v>41645</v>
      </c>
      <c r="DH75">
        <v>38</v>
      </c>
      <c r="DI75">
        <v>62</v>
      </c>
      <c r="DJ75">
        <v>17929</v>
      </c>
      <c r="DK75">
        <v>47</v>
      </c>
      <c r="DL75">
        <v>53</v>
      </c>
    </row>
    <row r="76" spans="1:2" ht="12.75">
      <c r="A76" s="119"/>
      <c r="B76" s="2"/>
    </row>
    <row r="77" spans="1:2" ht="12.75">
      <c r="A77" s="119"/>
      <c r="B77" s="2"/>
    </row>
    <row r="78" spans="1:185" ht="12.75">
      <c r="A78" s="55" t="s">
        <v>120</v>
      </c>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0"/>
      <c r="FF78" s="140"/>
      <c r="FG78" s="140"/>
      <c r="FH78" s="140"/>
      <c r="FI78" s="140"/>
      <c r="FJ78" s="140"/>
      <c r="FK78" s="140"/>
      <c r="FL78" s="140"/>
      <c r="FM78" s="140"/>
      <c r="FN78" s="140"/>
      <c r="FO78" s="140"/>
      <c r="FP78" s="140"/>
      <c r="FQ78" s="140"/>
      <c r="FR78" s="140"/>
      <c r="FS78" s="140"/>
      <c r="FT78" s="140"/>
      <c r="FU78" s="140"/>
      <c r="FV78" s="140"/>
      <c r="FW78" s="140"/>
      <c r="FX78" s="140"/>
      <c r="FY78" s="140"/>
      <c r="FZ78" s="140"/>
      <c r="GA78" s="140"/>
      <c r="GB78" s="140"/>
      <c r="GC78" s="140"/>
    </row>
    <row r="79" spans="2:98" ht="12.75">
      <c r="B79" s="2" t="s">
        <v>120</v>
      </c>
      <c r="C79" s="55" t="s">
        <v>206</v>
      </c>
      <c r="D79" s="55" t="s">
        <v>206</v>
      </c>
      <c r="E79" s="55" t="s">
        <v>206</v>
      </c>
      <c r="F79" s="55" t="s">
        <v>206</v>
      </c>
      <c r="G79" s="55" t="s">
        <v>206</v>
      </c>
      <c r="H79" s="55" t="s">
        <v>206</v>
      </c>
      <c r="I79" s="55" t="s">
        <v>206</v>
      </c>
      <c r="J79" s="55" t="s">
        <v>206</v>
      </c>
      <c r="K79" s="55" t="s">
        <v>206</v>
      </c>
      <c r="L79" s="55" t="s">
        <v>206</v>
      </c>
      <c r="M79" s="55" t="s">
        <v>206</v>
      </c>
      <c r="N79" s="55" t="s">
        <v>206</v>
      </c>
      <c r="O79" s="55" t="s">
        <v>206</v>
      </c>
      <c r="P79" s="55" t="s">
        <v>206</v>
      </c>
      <c r="Q79" s="55" t="s">
        <v>206</v>
      </c>
      <c r="R79" s="55" t="s">
        <v>206</v>
      </c>
      <c r="S79" s="55" t="s">
        <v>206</v>
      </c>
      <c r="T79" s="55" t="s">
        <v>206</v>
      </c>
      <c r="U79" s="55" t="s">
        <v>206</v>
      </c>
      <c r="V79" s="55" t="s">
        <v>206</v>
      </c>
      <c r="W79" s="55" t="s">
        <v>206</v>
      </c>
      <c r="X79" s="55" t="s">
        <v>206</v>
      </c>
      <c r="Y79" s="55" t="s">
        <v>206</v>
      </c>
      <c r="Z79" s="55" t="s">
        <v>206</v>
      </c>
      <c r="AA79" s="55" t="s">
        <v>206</v>
      </c>
      <c r="AB79" s="55" t="s">
        <v>206</v>
      </c>
      <c r="AC79" s="55" t="s">
        <v>206</v>
      </c>
      <c r="AD79" s="55" t="s">
        <v>206</v>
      </c>
      <c r="AE79" s="55" t="s">
        <v>206</v>
      </c>
      <c r="AF79" s="55" t="s">
        <v>206</v>
      </c>
      <c r="AG79" s="55" t="s">
        <v>206</v>
      </c>
      <c r="AH79" s="55" t="s">
        <v>206</v>
      </c>
      <c r="AI79" s="55" t="s">
        <v>206</v>
      </c>
      <c r="AJ79" s="55" t="s">
        <v>206</v>
      </c>
      <c r="AK79" s="55" t="s">
        <v>206</v>
      </c>
      <c r="AL79" s="55" t="s">
        <v>206</v>
      </c>
      <c r="AM79" s="55" t="s">
        <v>206</v>
      </c>
      <c r="AN79" s="55" t="s">
        <v>206</v>
      </c>
      <c r="AO79" s="55" t="s">
        <v>206</v>
      </c>
      <c r="AP79" s="55" t="s">
        <v>206</v>
      </c>
      <c r="AQ79" s="55" t="s">
        <v>206</v>
      </c>
      <c r="AR79" s="55" t="s">
        <v>206</v>
      </c>
      <c r="AS79" s="55" t="s">
        <v>206</v>
      </c>
      <c r="AT79" s="55" t="s">
        <v>206</v>
      </c>
      <c r="AU79" s="55" t="s">
        <v>206</v>
      </c>
      <c r="AV79" s="55" t="s">
        <v>206</v>
      </c>
      <c r="AW79" s="55" t="s">
        <v>206</v>
      </c>
      <c r="AX79" s="55" t="s">
        <v>206</v>
      </c>
      <c r="AY79" s="55" t="s">
        <v>206</v>
      </c>
      <c r="AZ79" s="55" t="s">
        <v>206</v>
      </c>
      <c r="BA79" s="55" t="s">
        <v>206</v>
      </c>
      <c r="BB79" s="55" t="s">
        <v>206</v>
      </c>
      <c r="BC79" s="55" t="s">
        <v>206</v>
      </c>
      <c r="BD79" s="55" t="s">
        <v>206</v>
      </c>
      <c r="BE79" s="55" t="s">
        <v>206</v>
      </c>
      <c r="BF79" s="55" t="s">
        <v>206</v>
      </c>
      <c r="BG79" s="55" t="s">
        <v>206</v>
      </c>
      <c r="BH79" s="55" t="s">
        <v>206</v>
      </c>
      <c r="BI79" s="55" t="s">
        <v>206</v>
      </c>
      <c r="BJ79" s="55" t="s">
        <v>206</v>
      </c>
      <c r="BK79" s="55" t="s">
        <v>206</v>
      </c>
      <c r="BL79" s="55" t="s">
        <v>206</v>
      </c>
      <c r="BM79" s="55" t="s">
        <v>206</v>
      </c>
      <c r="BN79" s="55" t="s">
        <v>206</v>
      </c>
      <c r="BO79" s="55" t="s">
        <v>206</v>
      </c>
      <c r="BP79" s="55" t="s">
        <v>206</v>
      </c>
      <c r="BQ79" s="55" t="s">
        <v>206</v>
      </c>
      <c r="BR79" s="55" t="s">
        <v>206</v>
      </c>
      <c r="BS79" s="55" t="s">
        <v>206</v>
      </c>
      <c r="BT79" s="55" t="s">
        <v>206</v>
      </c>
      <c r="BU79" s="55" t="s">
        <v>206</v>
      </c>
      <c r="BV79" s="55" t="s">
        <v>206</v>
      </c>
      <c r="BW79" s="55" t="s">
        <v>206</v>
      </c>
      <c r="BX79" s="55" t="s">
        <v>206</v>
      </c>
      <c r="BY79" s="55" t="s">
        <v>206</v>
      </c>
      <c r="BZ79" s="55" t="s">
        <v>206</v>
      </c>
      <c r="CA79" s="55" t="s">
        <v>206</v>
      </c>
      <c r="CB79" s="55" t="s">
        <v>206</v>
      </c>
      <c r="CC79" s="55" t="s">
        <v>206</v>
      </c>
      <c r="CD79" s="55" t="s">
        <v>206</v>
      </c>
      <c r="CE79" s="55" t="s">
        <v>206</v>
      </c>
      <c r="CF79" s="55" t="s">
        <v>206</v>
      </c>
      <c r="CG79" s="55" t="s">
        <v>206</v>
      </c>
      <c r="CH79" s="55" t="s">
        <v>206</v>
      </c>
      <c r="CI79" s="55" t="s">
        <v>206</v>
      </c>
      <c r="CJ79" s="55" t="s">
        <v>206</v>
      </c>
      <c r="CK79" s="55" t="s">
        <v>206</v>
      </c>
      <c r="CL79" s="55" t="s">
        <v>206</v>
      </c>
      <c r="CM79" s="55" t="s">
        <v>206</v>
      </c>
      <c r="CN79" s="55" t="s">
        <v>206</v>
      </c>
      <c r="CO79" s="55" t="s">
        <v>206</v>
      </c>
      <c r="CP79" s="55" t="s">
        <v>206</v>
      </c>
      <c r="CQ79" s="55" t="s">
        <v>206</v>
      </c>
      <c r="CR79" s="55" t="s">
        <v>206</v>
      </c>
      <c r="CS79" s="55" t="s">
        <v>206</v>
      </c>
      <c r="CT79" s="55" t="s">
        <v>206</v>
      </c>
    </row>
    <row r="80" spans="2:116" ht="12.75">
      <c r="B80" s="55" t="s">
        <v>77</v>
      </c>
      <c r="C80" s="119" t="s">
        <v>206</v>
      </c>
      <c r="D80" s="119" t="s">
        <v>206</v>
      </c>
      <c r="E80" s="119" t="s">
        <v>206</v>
      </c>
      <c r="F80" s="119" t="s">
        <v>206</v>
      </c>
      <c r="G80" s="119" t="s">
        <v>206</v>
      </c>
      <c r="H80" s="119" t="s">
        <v>206</v>
      </c>
      <c r="I80" s="119" t="s">
        <v>206</v>
      </c>
      <c r="J80" s="119" t="s">
        <v>206</v>
      </c>
      <c r="K80" s="119" t="s">
        <v>206</v>
      </c>
      <c r="L80" s="119" t="s">
        <v>206</v>
      </c>
      <c r="M80" s="119" t="s">
        <v>206</v>
      </c>
      <c r="N80" s="119" t="s">
        <v>206</v>
      </c>
      <c r="O80" s="119" t="s">
        <v>206</v>
      </c>
      <c r="P80" s="119" t="s">
        <v>206</v>
      </c>
      <c r="Q80" s="119" t="s">
        <v>206</v>
      </c>
      <c r="R80" s="119" t="s">
        <v>206</v>
      </c>
      <c r="S80" s="119" t="s">
        <v>206</v>
      </c>
      <c r="T80" s="119" t="s">
        <v>206</v>
      </c>
      <c r="U80" s="119" t="s">
        <v>206</v>
      </c>
      <c r="V80" s="119" t="s">
        <v>206</v>
      </c>
      <c r="W80" s="119" t="s">
        <v>206</v>
      </c>
      <c r="X80" s="119" t="s">
        <v>206</v>
      </c>
      <c r="Y80" s="119" t="s">
        <v>206</v>
      </c>
      <c r="Z80" s="119" t="s">
        <v>206</v>
      </c>
      <c r="AA80" s="119" t="s">
        <v>206</v>
      </c>
      <c r="AB80" s="119" t="s">
        <v>206</v>
      </c>
      <c r="AC80" s="119" t="s">
        <v>206</v>
      </c>
      <c r="AD80" s="119" t="s">
        <v>206</v>
      </c>
      <c r="AE80" s="119" t="s">
        <v>206</v>
      </c>
      <c r="AF80" s="119" t="s">
        <v>206</v>
      </c>
      <c r="AG80" s="119" t="s">
        <v>206</v>
      </c>
      <c r="AH80" s="119" t="s">
        <v>206</v>
      </c>
      <c r="AI80" s="119" t="s">
        <v>206</v>
      </c>
      <c r="AJ80" s="119" t="s">
        <v>206</v>
      </c>
      <c r="AK80" s="119" t="s">
        <v>206</v>
      </c>
      <c r="AL80" s="119" t="s">
        <v>206</v>
      </c>
      <c r="AM80" s="119" t="s">
        <v>206</v>
      </c>
      <c r="AN80" s="119" t="s">
        <v>206</v>
      </c>
      <c r="AO80" s="119" t="s">
        <v>206</v>
      </c>
      <c r="AP80" s="119" t="s">
        <v>206</v>
      </c>
      <c r="AQ80" s="119" t="s">
        <v>206</v>
      </c>
      <c r="AR80" s="119" t="s">
        <v>206</v>
      </c>
      <c r="AS80" s="119" t="s">
        <v>206</v>
      </c>
      <c r="AT80" s="119" t="s">
        <v>206</v>
      </c>
      <c r="AU80" s="119" t="s">
        <v>206</v>
      </c>
      <c r="AV80" s="119" t="s">
        <v>206</v>
      </c>
      <c r="AW80" s="119" t="s">
        <v>206</v>
      </c>
      <c r="AX80" s="119" t="s">
        <v>206</v>
      </c>
      <c r="AY80" s="119" t="s">
        <v>206</v>
      </c>
      <c r="AZ80" s="119" t="s">
        <v>206</v>
      </c>
      <c r="BA80" s="119" t="s">
        <v>206</v>
      </c>
      <c r="BB80" s="119" t="s">
        <v>206</v>
      </c>
      <c r="BC80" s="119" t="s">
        <v>206</v>
      </c>
      <c r="BD80" s="119" t="s">
        <v>206</v>
      </c>
      <c r="BE80" s="119" t="s">
        <v>206</v>
      </c>
      <c r="BF80" s="119" t="s">
        <v>206</v>
      </c>
      <c r="BG80" s="119" t="s">
        <v>206</v>
      </c>
      <c r="BH80" s="119" t="s">
        <v>206</v>
      </c>
      <c r="BI80" s="119" t="s">
        <v>206</v>
      </c>
      <c r="BJ80" s="119" t="s">
        <v>206</v>
      </c>
      <c r="BK80" s="119" t="s">
        <v>206</v>
      </c>
      <c r="BL80" s="119" t="s">
        <v>206</v>
      </c>
      <c r="BM80" s="119" t="s">
        <v>206</v>
      </c>
      <c r="BN80" s="119" t="s">
        <v>206</v>
      </c>
      <c r="BO80" s="119" t="s">
        <v>206</v>
      </c>
      <c r="BP80" s="119" t="s">
        <v>206</v>
      </c>
      <c r="BQ80" s="119" t="s">
        <v>206</v>
      </c>
      <c r="BR80" s="119" t="s">
        <v>206</v>
      </c>
      <c r="BS80" s="119" t="s">
        <v>206</v>
      </c>
      <c r="BT80" s="119" t="s">
        <v>206</v>
      </c>
      <c r="BU80" s="119" t="s">
        <v>206</v>
      </c>
      <c r="BV80" s="119" t="s">
        <v>206</v>
      </c>
      <c r="BW80" s="119" t="s">
        <v>206</v>
      </c>
      <c r="BX80" s="119" t="s">
        <v>206</v>
      </c>
      <c r="BY80" s="119" t="s">
        <v>206</v>
      </c>
      <c r="BZ80" s="119" t="s">
        <v>206</v>
      </c>
      <c r="CA80" s="119" t="s">
        <v>206</v>
      </c>
      <c r="CB80" s="119" t="s">
        <v>206</v>
      </c>
      <c r="CC80" t="s">
        <v>206</v>
      </c>
      <c r="CD80" t="s">
        <v>206</v>
      </c>
      <c r="CE80" t="s">
        <v>206</v>
      </c>
      <c r="CF80" t="s">
        <v>206</v>
      </c>
      <c r="CG80" t="s">
        <v>206</v>
      </c>
      <c r="CH80" t="s">
        <v>206</v>
      </c>
      <c r="CI80" t="s">
        <v>206</v>
      </c>
      <c r="CJ80" t="s">
        <v>206</v>
      </c>
      <c r="CK80" t="s">
        <v>206</v>
      </c>
      <c r="CL80" t="s">
        <v>206</v>
      </c>
      <c r="CM80" t="s">
        <v>206</v>
      </c>
      <c r="CN80" t="s">
        <v>206</v>
      </c>
      <c r="CO80" t="s">
        <v>206</v>
      </c>
      <c r="CP80" t="s">
        <v>206</v>
      </c>
      <c r="CQ80" t="s">
        <v>206</v>
      </c>
      <c r="CR80" t="s">
        <v>206</v>
      </c>
      <c r="CS80" t="s">
        <v>206</v>
      </c>
      <c r="CT80" t="s">
        <v>206</v>
      </c>
      <c r="CU80"/>
      <c r="CV80"/>
      <c r="CW80"/>
      <c r="CX80"/>
      <c r="CY80"/>
      <c r="CZ80"/>
      <c r="DA80"/>
      <c r="DB80"/>
      <c r="DC80"/>
      <c r="DD80"/>
      <c r="DE80"/>
      <c r="DF80"/>
      <c r="DG80"/>
      <c r="DH80"/>
      <c r="DI80"/>
      <c r="DJ80"/>
      <c r="DK80"/>
      <c r="DL80"/>
    </row>
    <row r="81" spans="1:116" ht="12.75">
      <c r="A81" s="1"/>
      <c r="B81" s="119" t="s">
        <v>5</v>
      </c>
      <c r="C81">
        <v>547007</v>
      </c>
      <c r="D81">
        <v>1</v>
      </c>
      <c r="E81">
        <v>0</v>
      </c>
      <c r="F81">
        <v>4</v>
      </c>
      <c r="G81">
        <v>1</v>
      </c>
      <c r="H81">
        <v>1</v>
      </c>
      <c r="I81">
        <v>12</v>
      </c>
      <c r="J81">
        <v>52</v>
      </c>
      <c r="K81">
        <v>29</v>
      </c>
      <c r="L81"/>
      <c r="M81">
        <v>0</v>
      </c>
      <c r="N81">
        <v>19</v>
      </c>
      <c r="O81">
        <v>81</v>
      </c>
      <c r="P81">
        <v>279531</v>
      </c>
      <c r="Q81">
        <v>1</v>
      </c>
      <c r="R81">
        <v>0</v>
      </c>
      <c r="S81">
        <v>5</v>
      </c>
      <c r="T81">
        <v>1</v>
      </c>
      <c r="U81">
        <v>1</v>
      </c>
      <c r="V81">
        <v>15</v>
      </c>
      <c r="W81">
        <v>54</v>
      </c>
      <c r="X81">
        <v>23</v>
      </c>
      <c r="Y81"/>
      <c r="Z81">
        <v>0</v>
      </c>
      <c r="AA81">
        <v>23</v>
      </c>
      <c r="AB81">
        <v>77</v>
      </c>
      <c r="AC81">
        <v>267476</v>
      </c>
      <c r="AD81">
        <v>0</v>
      </c>
      <c r="AE81">
        <v>0</v>
      </c>
      <c r="AF81">
        <v>3</v>
      </c>
      <c r="AG81">
        <v>1</v>
      </c>
      <c r="AH81">
        <v>0</v>
      </c>
      <c r="AI81">
        <v>10</v>
      </c>
      <c r="AJ81">
        <v>51</v>
      </c>
      <c r="AK81">
        <v>35</v>
      </c>
      <c r="AL81"/>
      <c r="AM81">
        <v>0</v>
      </c>
      <c r="AN81">
        <v>14</v>
      </c>
      <c r="AO81">
        <v>86</v>
      </c>
      <c r="AP81">
        <v>546872</v>
      </c>
      <c r="AQ81">
        <v>0</v>
      </c>
      <c r="AR81">
        <v>0</v>
      </c>
      <c r="AS81">
        <v>3</v>
      </c>
      <c r="AT81">
        <v>1</v>
      </c>
      <c r="AU81">
        <v>1</v>
      </c>
      <c r="AV81">
        <v>14</v>
      </c>
      <c r="AW81">
        <v>45</v>
      </c>
      <c r="AX81">
        <v>35</v>
      </c>
      <c r="AY81" t="s">
        <v>206</v>
      </c>
      <c r="AZ81">
        <v>0</v>
      </c>
      <c r="BA81">
        <v>20</v>
      </c>
      <c r="BB81">
        <v>80</v>
      </c>
      <c r="BC81">
        <v>279459</v>
      </c>
      <c r="BD81">
        <v>1</v>
      </c>
      <c r="BE81">
        <v>0</v>
      </c>
      <c r="BF81">
        <v>4</v>
      </c>
      <c r="BG81">
        <v>1</v>
      </c>
      <c r="BH81">
        <v>1</v>
      </c>
      <c r="BI81">
        <v>13</v>
      </c>
      <c r="BJ81">
        <v>44</v>
      </c>
      <c r="BK81">
        <v>37</v>
      </c>
      <c r="BL81" t="s">
        <v>206</v>
      </c>
      <c r="BM81">
        <v>0</v>
      </c>
      <c r="BN81">
        <v>20</v>
      </c>
      <c r="BO81">
        <v>80</v>
      </c>
      <c r="BP81">
        <v>267413</v>
      </c>
      <c r="BQ81">
        <v>0</v>
      </c>
      <c r="BR81">
        <v>0</v>
      </c>
      <c r="BS81">
        <v>3</v>
      </c>
      <c r="BT81">
        <v>1</v>
      </c>
      <c r="BU81">
        <v>1</v>
      </c>
      <c r="BV81">
        <v>15</v>
      </c>
      <c r="BW81">
        <v>47</v>
      </c>
      <c r="BX81">
        <v>33</v>
      </c>
      <c r="BY81" t="s">
        <v>206</v>
      </c>
      <c r="BZ81">
        <v>0</v>
      </c>
      <c r="CA81">
        <v>20</v>
      </c>
      <c r="CB81">
        <v>80</v>
      </c>
      <c r="CC81">
        <v>546855</v>
      </c>
      <c r="CD81">
        <v>26</v>
      </c>
      <c r="CE81">
        <v>74</v>
      </c>
      <c r="CF81">
        <v>279449</v>
      </c>
      <c r="CG81">
        <v>28</v>
      </c>
      <c r="CH81">
        <v>72</v>
      </c>
      <c r="CI81">
        <v>267406</v>
      </c>
      <c r="CJ81">
        <v>23</v>
      </c>
      <c r="CK81">
        <v>77</v>
      </c>
      <c r="CL81">
        <v>546855</v>
      </c>
      <c r="CM81">
        <v>33</v>
      </c>
      <c r="CN81">
        <v>67</v>
      </c>
      <c r="CO81">
        <v>279449</v>
      </c>
      <c r="CP81">
        <v>38</v>
      </c>
      <c r="CQ81">
        <v>62</v>
      </c>
      <c r="CR81">
        <v>267406</v>
      </c>
      <c r="CS81">
        <v>28</v>
      </c>
      <c r="CT81">
        <v>72</v>
      </c>
      <c r="CU81">
        <v>528549</v>
      </c>
      <c r="CV81">
        <v>16</v>
      </c>
      <c r="CW81">
        <v>84</v>
      </c>
      <c r="CX81">
        <v>269497</v>
      </c>
      <c r="CY81">
        <v>18</v>
      </c>
      <c r="CZ81">
        <v>82</v>
      </c>
      <c r="DA81">
        <v>259052</v>
      </c>
      <c r="DB81">
        <v>14</v>
      </c>
      <c r="DC81">
        <v>86</v>
      </c>
      <c r="DD81">
        <v>529602</v>
      </c>
      <c r="DE81">
        <v>17</v>
      </c>
      <c r="DF81">
        <v>83</v>
      </c>
      <c r="DG81">
        <v>270619</v>
      </c>
      <c r="DH81">
        <v>17</v>
      </c>
      <c r="DI81">
        <v>83</v>
      </c>
      <c r="DJ81">
        <v>258983</v>
      </c>
      <c r="DK81">
        <v>18</v>
      </c>
      <c r="DL81">
        <v>82</v>
      </c>
    </row>
    <row r="82" spans="1:116" ht="12.75">
      <c r="A82" s="1"/>
      <c r="B82" s="2"/>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row>
    <row r="83" spans="1:116" ht="12.75">
      <c r="A83" s="1"/>
      <c r="B83" s="2"/>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row>
    <row r="84" spans="3:116" ht="12.75">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row>
    <row r="85" spans="3:116" ht="12.75">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row>
    <row r="86" spans="3:116" ht="12.75">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row>
    <row r="87" spans="3:116" ht="12.75">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row>
    <row r="88" spans="3:116" ht="12.75">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c r="CM88"/>
      <c r="CN88"/>
      <c r="CO88"/>
      <c r="CP88"/>
      <c r="CQ88"/>
      <c r="CR88"/>
      <c r="CS88"/>
      <c r="CT88"/>
      <c r="CU88"/>
      <c r="CV88"/>
      <c r="CW88"/>
      <c r="CX88"/>
      <c r="CY88"/>
      <c r="CZ88"/>
      <c r="DA88"/>
      <c r="DB88"/>
      <c r="DC88"/>
      <c r="DD88"/>
      <c r="DE88"/>
      <c r="DF88"/>
      <c r="DG88"/>
      <c r="DH88"/>
      <c r="DI88"/>
      <c r="DJ88"/>
      <c r="DK88"/>
      <c r="DL88"/>
    </row>
  </sheetData>
  <sheetProtection/>
  <conditionalFormatting sqref="A1:IV1 B50 B61:B62 A78:B78 DM78:IV65536 C78:DL79 C89:DL65536 A80:B80 A79 A82:B65536 A81">
    <cfRule type="cellIs" priority="4" dxfId="19" operator="equal" stopIfTrue="1">
      <formula>"x"</formula>
    </cfRule>
  </conditionalFormatting>
  <conditionalFormatting sqref="B3:CB11 C88:CK88 C80:CB80 C84:CB87 C82:DL83">
    <cfRule type="cellIs" priority="5" dxfId="2" operator="equal" stopIfTrue="1">
      <formula>TRUE</formula>
    </cfRule>
    <cfRule type="cellIs" priority="6" dxfId="1" operator="equal" stopIfTrue="1">
      <formula>FALSE</formula>
    </cfRule>
  </conditionalFormatting>
  <conditionalFormatting sqref="B76">
    <cfRule type="cellIs" priority="3" dxfId="19" operator="equal" stopIfTrue="1">
      <formula>"x"</formula>
    </cfRule>
  </conditionalFormatting>
  <conditionalFormatting sqref="B79">
    <cfRule type="cellIs" priority="2" dxfId="19" operator="equal" stopIfTrue="1">
      <formula>"x"</formula>
    </cfRule>
  </conditionalFormatting>
  <conditionalFormatting sqref="B77">
    <cfRule type="cellIs" priority="1" dxfId="19" operator="equal" stopIfTrue="1">
      <formula>"x"</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L77"/>
  <sheetViews>
    <sheetView zoomScalePageLayoutView="0" workbookViewId="0" topLeftCell="B55">
      <selection activeCell="B77" sqref="B77"/>
    </sheetView>
  </sheetViews>
  <sheetFormatPr defaultColWidth="9.140625" defaultRowHeight="12.75"/>
  <cols>
    <col min="2" max="2" width="24.421875" style="0" customWidth="1"/>
  </cols>
  <sheetData>
    <row r="1" spans="1:24" s="53" customFormat="1" ht="15.75">
      <c r="A1" s="138" t="s">
        <v>142</v>
      </c>
      <c r="B1" s="138"/>
      <c r="C1" s="138"/>
      <c r="D1" s="138"/>
      <c r="E1" s="138"/>
      <c r="F1" s="138"/>
      <c r="G1" s="138"/>
      <c r="H1" s="138"/>
      <c r="I1" s="138"/>
      <c r="J1" s="138"/>
      <c r="K1" s="138"/>
      <c r="L1" s="138"/>
      <c r="M1" s="138"/>
      <c r="N1" s="138"/>
      <c r="O1" s="138"/>
      <c r="P1" s="138"/>
      <c r="Q1" s="138"/>
      <c r="R1" s="138"/>
      <c r="S1" s="138"/>
      <c r="T1" s="138"/>
      <c r="U1" s="138"/>
      <c r="V1" s="138"/>
      <c r="W1" s="138"/>
      <c r="X1" s="138"/>
    </row>
    <row r="2" spans="1:116" ht="12.75">
      <c r="A2" s="119"/>
      <c r="B2" s="129">
        <v>1</v>
      </c>
      <c r="C2" s="119" t="s">
        <v>781</v>
      </c>
      <c r="D2" s="129">
        <v>3</v>
      </c>
      <c r="E2" s="129">
        <v>4</v>
      </c>
      <c r="F2" s="129">
        <v>5</v>
      </c>
      <c r="G2" s="129">
        <v>6</v>
      </c>
      <c r="H2" s="129">
        <v>7</v>
      </c>
      <c r="I2" s="129">
        <v>8</v>
      </c>
      <c r="J2" s="129">
        <v>9</v>
      </c>
      <c r="K2" s="129">
        <v>10</v>
      </c>
      <c r="L2" s="129">
        <v>11</v>
      </c>
      <c r="M2" s="129">
        <v>12</v>
      </c>
      <c r="N2" s="129">
        <v>13</v>
      </c>
      <c r="O2" s="129">
        <v>14</v>
      </c>
      <c r="P2" s="129">
        <v>15</v>
      </c>
      <c r="Q2" s="129">
        <v>16</v>
      </c>
      <c r="R2" s="129">
        <v>17</v>
      </c>
      <c r="S2" s="129">
        <v>18</v>
      </c>
      <c r="T2" s="129">
        <v>19</v>
      </c>
      <c r="U2" s="129">
        <v>20</v>
      </c>
      <c r="V2" s="129">
        <v>21</v>
      </c>
      <c r="W2" s="129">
        <v>22</v>
      </c>
      <c r="X2" s="129">
        <v>23</v>
      </c>
      <c r="Y2" s="129">
        <v>24</v>
      </c>
      <c r="Z2" s="129">
        <v>25</v>
      </c>
      <c r="AA2" s="129">
        <v>26</v>
      </c>
      <c r="AB2" s="129">
        <v>27</v>
      </c>
      <c r="AC2" s="129">
        <v>28</v>
      </c>
      <c r="AD2" s="129">
        <v>29</v>
      </c>
      <c r="AE2" s="129">
        <v>30</v>
      </c>
      <c r="AF2" s="129">
        <v>31</v>
      </c>
      <c r="AG2" s="129">
        <v>32</v>
      </c>
      <c r="AH2" s="129">
        <v>33</v>
      </c>
      <c r="AI2" s="129">
        <v>34</v>
      </c>
      <c r="AJ2" s="129">
        <v>35</v>
      </c>
      <c r="AK2" s="129">
        <v>36</v>
      </c>
      <c r="AL2" s="129">
        <v>37</v>
      </c>
      <c r="AM2" s="129">
        <v>38</v>
      </c>
      <c r="AN2" s="129">
        <v>39</v>
      </c>
      <c r="AO2" s="129">
        <v>40</v>
      </c>
      <c r="AP2" s="119" t="s">
        <v>144</v>
      </c>
      <c r="AQ2" s="129">
        <v>42</v>
      </c>
      <c r="AR2" s="129">
        <v>43</v>
      </c>
      <c r="AS2" s="129">
        <v>44</v>
      </c>
      <c r="AT2" s="129">
        <v>45</v>
      </c>
      <c r="AU2" s="129">
        <v>46</v>
      </c>
      <c r="AV2" s="129">
        <v>47</v>
      </c>
      <c r="AW2" s="129">
        <v>48</v>
      </c>
      <c r="AX2" s="129">
        <v>49</v>
      </c>
      <c r="AY2" s="129">
        <v>50</v>
      </c>
      <c r="AZ2" s="129">
        <v>51</v>
      </c>
      <c r="BA2" s="129">
        <v>52</v>
      </c>
      <c r="BB2" s="129">
        <v>53</v>
      </c>
      <c r="BC2" s="129">
        <v>54</v>
      </c>
      <c r="BD2" s="129">
        <v>55</v>
      </c>
      <c r="BE2" s="129">
        <v>56</v>
      </c>
      <c r="BF2" s="129">
        <v>57</v>
      </c>
      <c r="BG2" s="129">
        <v>58</v>
      </c>
      <c r="BH2" s="129">
        <v>59</v>
      </c>
      <c r="BI2" s="129">
        <v>60</v>
      </c>
      <c r="BJ2" s="129">
        <v>61</v>
      </c>
      <c r="BK2" s="129">
        <v>62</v>
      </c>
      <c r="BL2" s="129">
        <v>63</v>
      </c>
      <c r="BM2" s="129">
        <v>64</v>
      </c>
      <c r="BN2" s="129">
        <v>65</v>
      </c>
      <c r="BO2" s="129">
        <v>66</v>
      </c>
      <c r="BP2" s="129">
        <v>67</v>
      </c>
      <c r="BQ2" s="129">
        <v>68</v>
      </c>
      <c r="BR2" s="129">
        <v>69</v>
      </c>
      <c r="BS2" s="129">
        <v>70</v>
      </c>
      <c r="BT2" s="129">
        <v>71</v>
      </c>
      <c r="BU2" s="129">
        <v>72</v>
      </c>
      <c r="BV2" s="129">
        <v>73</v>
      </c>
      <c r="BW2" s="129">
        <v>74</v>
      </c>
      <c r="BX2" s="129">
        <v>75</v>
      </c>
      <c r="BY2" s="129">
        <v>76</v>
      </c>
      <c r="BZ2" s="129">
        <v>77</v>
      </c>
      <c r="CA2" s="129">
        <v>78</v>
      </c>
      <c r="CB2" s="129">
        <v>79</v>
      </c>
      <c r="CC2" t="s">
        <v>781</v>
      </c>
      <c r="CD2" t="s">
        <v>781</v>
      </c>
      <c r="CE2" s="129">
        <v>82</v>
      </c>
      <c r="CF2" s="129">
        <v>83</v>
      </c>
      <c r="CG2" t="s">
        <v>781</v>
      </c>
      <c r="CH2" s="129">
        <v>85</v>
      </c>
      <c r="CI2" s="129">
        <v>86</v>
      </c>
      <c r="CJ2" t="s">
        <v>781</v>
      </c>
      <c r="CK2" s="129">
        <v>88</v>
      </c>
      <c r="CL2">
        <v>1</v>
      </c>
      <c r="CM2" s="129">
        <v>90</v>
      </c>
      <c r="CN2" s="129">
        <v>91</v>
      </c>
      <c r="CO2">
        <v>1</v>
      </c>
      <c r="CP2" s="129">
        <v>93</v>
      </c>
      <c r="CQ2" s="129">
        <v>94</v>
      </c>
      <c r="CR2">
        <v>1</v>
      </c>
      <c r="CS2" s="129">
        <v>96</v>
      </c>
      <c r="CT2" s="129">
        <v>97</v>
      </c>
      <c r="CU2" s="129">
        <v>98</v>
      </c>
      <c r="CV2" s="129">
        <v>99</v>
      </c>
      <c r="CW2" s="129">
        <v>100</v>
      </c>
      <c r="CX2" s="129">
        <v>101</v>
      </c>
      <c r="CY2" s="129">
        <v>102</v>
      </c>
      <c r="CZ2" s="129">
        <v>103</v>
      </c>
      <c r="DA2" s="129">
        <v>104</v>
      </c>
      <c r="DB2" s="129">
        <v>105</v>
      </c>
      <c r="DC2" s="129">
        <v>106</v>
      </c>
      <c r="DD2" s="129">
        <v>107</v>
      </c>
      <c r="DE2" s="129">
        <v>108</v>
      </c>
      <c r="DF2" s="129">
        <v>109</v>
      </c>
      <c r="DG2" s="129">
        <v>110</v>
      </c>
      <c r="DH2" s="129">
        <v>111</v>
      </c>
      <c r="DI2" s="129">
        <v>112</v>
      </c>
      <c r="DJ2" s="129">
        <v>113</v>
      </c>
      <c r="DK2" s="129">
        <v>114</v>
      </c>
      <c r="DL2" s="129">
        <v>115</v>
      </c>
    </row>
    <row r="3" spans="1:96" ht="12.75">
      <c r="A3" s="119"/>
      <c r="B3" s="119"/>
      <c r="C3" s="119">
        <v>1</v>
      </c>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v>1</v>
      </c>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v>1</v>
      </c>
      <c r="CD3">
        <v>1</v>
      </c>
      <c r="CG3">
        <v>1</v>
      </c>
      <c r="CJ3">
        <v>1</v>
      </c>
      <c r="CL3" t="s">
        <v>858</v>
      </c>
      <c r="CO3" t="s">
        <v>858</v>
      </c>
      <c r="CR3" t="s">
        <v>858</v>
      </c>
    </row>
    <row r="4" spans="2:108" ht="12.75">
      <c r="B4" s="119"/>
      <c r="C4" s="119" t="s">
        <v>143</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t="s">
        <v>143</v>
      </c>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t="s">
        <v>144</v>
      </c>
      <c r="CD4" t="s">
        <v>144</v>
      </c>
      <c r="CG4" t="s">
        <v>144</v>
      </c>
      <c r="CJ4" t="s">
        <v>144</v>
      </c>
      <c r="CL4">
        <v>1</v>
      </c>
      <c r="CO4">
        <v>1</v>
      </c>
      <c r="CR4">
        <v>1</v>
      </c>
      <c r="CU4" t="s">
        <v>859</v>
      </c>
      <c r="DD4" t="s">
        <v>860</v>
      </c>
    </row>
    <row r="5" spans="2:108" ht="12.75">
      <c r="B5" s="119"/>
      <c r="C5" s="119" t="s">
        <v>58</v>
      </c>
      <c r="D5" s="119"/>
      <c r="E5" s="119"/>
      <c r="F5" s="119"/>
      <c r="G5" s="119"/>
      <c r="H5" s="119"/>
      <c r="I5" s="119"/>
      <c r="J5" s="119"/>
      <c r="K5" s="119"/>
      <c r="L5" s="119"/>
      <c r="M5" s="119"/>
      <c r="N5" s="119"/>
      <c r="O5" s="119"/>
      <c r="P5" s="119" t="s">
        <v>145</v>
      </c>
      <c r="Q5" s="119"/>
      <c r="R5" s="119"/>
      <c r="S5" s="119"/>
      <c r="T5" s="119"/>
      <c r="U5" s="119"/>
      <c r="V5" s="119"/>
      <c r="W5" s="119"/>
      <c r="X5" s="119"/>
      <c r="Y5" s="119"/>
      <c r="Z5" s="119"/>
      <c r="AA5" s="119"/>
      <c r="AB5" s="119"/>
      <c r="AC5" s="119" t="s">
        <v>146</v>
      </c>
      <c r="AD5" s="119"/>
      <c r="AE5" s="119"/>
      <c r="AF5" s="119"/>
      <c r="AG5" s="119"/>
      <c r="AH5" s="119"/>
      <c r="AI5" s="119"/>
      <c r="AJ5" s="119"/>
      <c r="AK5" s="119"/>
      <c r="AL5" s="119"/>
      <c r="AM5" s="119"/>
      <c r="AN5" s="119"/>
      <c r="AO5" s="119"/>
      <c r="AP5" s="119" t="s">
        <v>58</v>
      </c>
      <c r="AQ5" s="119"/>
      <c r="AR5" s="119"/>
      <c r="AS5" s="119"/>
      <c r="AT5" s="119"/>
      <c r="AU5" s="119"/>
      <c r="AV5" s="119"/>
      <c r="AW5" s="119"/>
      <c r="AX5" s="119"/>
      <c r="AY5" s="119"/>
      <c r="AZ5" s="119"/>
      <c r="BA5" s="119"/>
      <c r="BB5" s="119"/>
      <c r="BC5" s="119" t="s">
        <v>145</v>
      </c>
      <c r="BD5" s="119"/>
      <c r="BE5" s="119"/>
      <c r="BF5" s="119"/>
      <c r="BG5" s="119"/>
      <c r="BH5" s="119"/>
      <c r="BI5" s="119"/>
      <c r="BJ5" s="119"/>
      <c r="BK5" s="119"/>
      <c r="BL5" s="119"/>
      <c r="BM5" s="119"/>
      <c r="BN5" s="119"/>
      <c r="BO5" s="119"/>
      <c r="BP5" s="119" t="s">
        <v>146</v>
      </c>
      <c r="BQ5" s="119"/>
      <c r="BR5" s="119"/>
      <c r="BS5" s="119"/>
      <c r="BT5" s="119"/>
      <c r="BU5" s="119"/>
      <c r="BV5" s="119"/>
      <c r="BW5" s="119"/>
      <c r="BX5" s="119"/>
      <c r="BY5" s="119"/>
      <c r="BZ5" s="119"/>
      <c r="CA5" s="119"/>
      <c r="CB5" s="119"/>
      <c r="CC5">
        <v>1</v>
      </c>
      <c r="CD5">
        <v>1</v>
      </c>
      <c r="CG5">
        <v>1</v>
      </c>
      <c r="CJ5">
        <v>1</v>
      </c>
      <c r="CL5" t="s">
        <v>144</v>
      </c>
      <c r="CO5" t="s">
        <v>144</v>
      </c>
      <c r="CR5" t="s">
        <v>144</v>
      </c>
      <c r="CU5">
        <v>1</v>
      </c>
      <c r="DD5">
        <v>1</v>
      </c>
    </row>
    <row r="6" spans="2:108" ht="12.75">
      <c r="B6" s="119"/>
      <c r="C6" s="119" t="s">
        <v>147</v>
      </c>
      <c r="D6" s="119"/>
      <c r="E6" s="119"/>
      <c r="F6" s="119"/>
      <c r="G6" s="119"/>
      <c r="H6" s="119"/>
      <c r="I6" s="119"/>
      <c r="J6" s="119"/>
      <c r="K6" s="119"/>
      <c r="L6" s="119"/>
      <c r="M6" s="119"/>
      <c r="N6" s="119" t="s">
        <v>148</v>
      </c>
      <c r="O6" s="119"/>
      <c r="P6" s="119" t="s">
        <v>147</v>
      </c>
      <c r="Q6" s="119"/>
      <c r="R6" s="119"/>
      <c r="S6" s="119"/>
      <c r="T6" s="119"/>
      <c r="U6" s="119"/>
      <c r="V6" s="119"/>
      <c r="W6" s="119"/>
      <c r="X6" s="119"/>
      <c r="Y6" s="119"/>
      <c r="Z6" s="119"/>
      <c r="AA6" s="119" t="s">
        <v>148</v>
      </c>
      <c r="AB6" s="119"/>
      <c r="AC6" s="119" t="s">
        <v>147</v>
      </c>
      <c r="AD6" s="119"/>
      <c r="AE6" s="119"/>
      <c r="AF6" s="119"/>
      <c r="AG6" s="119"/>
      <c r="AH6" s="119"/>
      <c r="AI6" s="119"/>
      <c r="AJ6" s="119"/>
      <c r="AK6" s="119"/>
      <c r="AL6" s="119"/>
      <c r="AM6" s="119"/>
      <c r="AN6" s="119" t="s">
        <v>148</v>
      </c>
      <c r="AO6" s="119"/>
      <c r="AP6" s="119" t="s">
        <v>149</v>
      </c>
      <c r="AQ6" s="119"/>
      <c r="AR6" s="119"/>
      <c r="AS6" s="119"/>
      <c r="AT6" s="119"/>
      <c r="AU6" s="119"/>
      <c r="AV6" s="119"/>
      <c r="AW6" s="119"/>
      <c r="AX6" s="119"/>
      <c r="AY6" s="119"/>
      <c r="AZ6" s="119"/>
      <c r="BA6" s="119" t="s">
        <v>150</v>
      </c>
      <c r="BB6" s="119"/>
      <c r="BC6" s="119" t="s">
        <v>149</v>
      </c>
      <c r="BD6" s="119"/>
      <c r="BE6" s="119"/>
      <c r="BF6" s="119"/>
      <c r="BG6" s="119"/>
      <c r="BH6" s="119"/>
      <c r="BI6" s="119"/>
      <c r="BJ6" s="119"/>
      <c r="BK6" s="119"/>
      <c r="BL6" s="119"/>
      <c r="BM6" s="119"/>
      <c r="BN6" s="119" t="s">
        <v>150</v>
      </c>
      <c r="BO6" s="119"/>
      <c r="BP6" s="119" t="s">
        <v>149</v>
      </c>
      <c r="BQ6" s="119"/>
      <c r="BR6" s="119"/>
      <c r="BS6" s="119"/>
      <c r="BT6" s="119"/>
      <c r="BU6" s="119"/>
      <c r="BV6" s="119"/>
      <c r="BW6" s="119"/>
      <c r="BX6" s="119"/>
      <c r="BY6" s="119"/>
      <c r="BZ6" s="119"/>
      <c r="CA6" s="119" t="s">
        <v>150</v>
      </c>
      <c r="CB6" s="119"/>
      <c r="CC6" t="s">
        <v>151</v>
      </c>
      <c r="CD6" t="s">
        <v>151</v>
      </c>
      <c r="CG6" t="s">
        <v>151</v>
      </c>
      <c r="CJ6" t="s">
        <v>151</v>
      </c>
      <c r="CL6">
        <v>1</v>
      </c>
      <c r="CO6">
        <v>1</v>
      </c>
      <c r="CR6">
        <v>1</v>
      </c>
      <c r="CU6" t="s">
        <v>143</v>
      </c>
      <c r="DD6" t="s">
        <v>143</v>
      </c>
    </row>
    <row r="7" spans="2:114" ht="12.75">
      <c r="B7" s="119"/>
      <c r="C7" s="119" t="s">
        <v>58</v>
      </c>
      <c r="D7" s="119" t="s">
        <v>71</v>
      </c>
      <c r="E7" s="119" t="s">
        <v>116</v>
      </c>
      <c r="F7" s="119" t="s">
        <v>72</v>
      </c>
      <c r="G7" s="119" t="s">
        <v>117</v>
      </c>
      <c r="H7" s="119" t="s">
        <v>152</v>
      </c>
      <c r="I7" s="119" t="s">
        <v>153</v>
      </c>
      <c r="J7" s="119" t="s">
        <v>154</v>
      </c>
      <c r="K7" s="119" t="s">
        <v>155</v>
      </c>
      <c r="L7" s="157">
        <v>6</v>
      </c>
      <c r="M7" s="119" t="s">
        <v>156</v>
      </c>
      <c r="N7" s="119">
        <v>0</v>
      </c>
      <c r="O7" s="119">
        <v>1</v>
      </c>
      <c r="P7" s="119" t="s">
        <v>58</v>
      </c>
      <c r="Q7" s="119" t="s">
        <v>71</v>
      </c>
      <c r="R7" s="119" t="s">
        <v>116</v>
      </c>
      <c r="S7" s="119" t="s">
        <v>72</v>
      </c>
      <c r="T7" s="119" t="s">
        <v>117</v>
      </c>
      <c r="U7" s="119" t="s">
        <v>152</v>
      </c>
      <c r="V7" s="119" t="s">
        <v>153</v>
      </c>
      <c r="W7" s="119" t="s">
        <v>154</v>
      </c>
      <c r="X7" s="119" t="s">
        <v>155</v>
      </c>
      <c r="Y7" s="157">
        <v>6</v>
      </c>
      <c r="Z7" s="119" t="s">
        <v>156</v>
      </c>
      <c r="AA7" s="119">
        <v>0</v>
      </c>
      <c r="AB7" s="119">
        <v>1</v>
      </c>
      <c r="AC7" s="119" t="s">
        <v>58</v>
      </c>
      <c r="AD7" s="119" t="s">
        <v>71</v>
      </c>
      <c r="AE7" s="119" t="s">
        <v>116</v>
      </c>
      <c r="AF7" s="119" t="s">
        <v>72</v>
      </c>
      <c r="AG7" s="119" t="s">
        <v>117</v>
      </c>
      <c r="AH7" s="119" t="s">
        <v>152</v>
      </c>
      <c r="AI7" s="119" t="s">
        <v>153</v>
      </c>
      <c r="AJ7" s="119" t="s">
        <v>154</v>
      </c>
      <c r="AK7" s="119" t="s">
        <v>155</v>
      </c>
      <c r="AL7" s="157">
        <v>6</v>
      </c>
      <c r="AM7" s="119" t="s">
        <v>156</v>
      </c>
      <c r="AN7" s="119">
        <v>0</v>
      </c>
      <c r="AO7" s="119">
        <v>1</v>
      </c>
      <c r="AP7" s="119" t="s">
        <v>58</v>
      </c>
      <c r="AQ7" s="119" t="s">
        <v>71</v>
      </c>
      <c r="AR7" s="119" t="s">
        <v>116</v>
      </c>
      <c r="AS7" s="119" t="s">
        <v>72</v>
      </c>
      <c r="AT7" s="119" t="s">
        <v>117</v>
      </c>
      <c r="AU7" s="119" t="s">
        <v>152</v>
      </c>
      <c r="AV7" s="119" t="s">
        <v>153</v>
      </c>
      <c r="AW7" s="119" t="s">
        <v>154</v>
      </c>
      <c r="AX7" s="119" t="s">
        <v>155</v>
      </c>
      <c r="AY7" s="119" t="s">
        <v>861</v>
      </c>
      <c r="AZ7" s="119" t="s">
        <v>156</v>
      </c>
      <c r="BA7" s="119">
        <v>0</v>
      </c>
      <c r="BB7" s="119">
        <v>1</v>
      </c>
      <c r="BC7" s="119" t="s">
        <v>58</v>
      </c>
      <c r="BD7" s="119" t="s">
        <v>71</v>
      </c>
      <c r="BE7" s="119" t="s">
        <v>116</v>
      </c>
      <c r="BF7" s="119" t="s">
        <v>72</v>
      </c>
      <c r="BG7" s="119" t="s">
        <v>117</v>
      </c>
      <c r="BH7" s="119" t="s">
        <v>152</v>
      </c>
      <c r="BI7" s="119" t="s">
        <v>153</v>
      </c>
      <c r="BJ7" s="119" t="s">
        <v>154</v>
      </c>
      <c r="BK7" s="119" t="s">
        <v>155</v>
      </c>
      <c r="BL7" s="119" t="s">
        <v>861</v>
      </c>
      <c r="BM7" s="119" t="s">
        <v>156</v>
      </c>
      <c r="BN7" s="119">
        <v>0</v>
      </c>
      <c r="BO7" s="119">
        <v>1</v>
      </c>
      <c r="BP7" s="119" t="s">
        <v>58</v>
      </c>
      <c r="BQ7" s="119" t="s">
        <v>71</v>
      </c>
      <c r="BR7" s="119" t="s">
        <v>116</v>
      </c>
      <c r="BS7" s="119" t="s">
        <v>72</v>
      </c>
      <c r="BT7" s="119" t="s">
        <v>117</v>
      </c>
      <c r="BU7" s="119" t="s">
        <v>152</v>
      </c>
      <c r="BV7" s="119" t="s">
        <v>153</v>
      </c>
      <c r="BW7" s="119" t="s">
        <v>154</v>
      </c>
      <c r="BX7" s="119" t="s">
        <v>155</v>
      </c>
      <c r="BY7" s="119" t="s">
        <v>861</v>
      </c>
      <c r="BZ7" s="119" t="s">
        <v>156</v>
      </c>
      <c r="CA7" s="119">
        <v>0</v>
      </c>
      <c r="CB7" s="119">
        <v>1</v>
      </c>
      <c r="CC7" t="s">
        <v>58</v>
      </c>
      <c r="CD7">
        <v>0</v>
      </c>
      <c r="CE7">
        <v>1</v>
      </c>
      <c r="CG7">
        <v>0</v>
      </c>
      <c r="CH7">
        <v>1</v>
      </c>
      <c r="CJ7" t="s">
        <v>151</v>
      </c>
      <c r="CL7" t="s">
        <v>862</v>
      </c>
      <c r="CO7" t="s">
        <v>862</v>
      </c>
      <c r="CR7" t="s">
        <v>862</v>
      </c>
      <c r="CU7" t="s">
        <v>58</v>
      </c>
      <c r="CX7" t="s">
        <v>145</v>
      </c>
      <c r="DA7" t="s">
        <v>146</v>
      </c>
      <c r="DD7" t="s">
        <v>58</v>
      </c>
      <c r="DG7" t="s">
        <v>145</v>
      </c>
      <c r="DJ7" t="s">
        <v>146</v>
      </c>
    </row>
    <row r="8" spans="2:114" ht="12.75">
      <c r="B8" s="119"/>
      <c r="C8" s="119" t="s">
        <v>157</v>
      </c>
      <c r="D8" s="119" t="s">
        <v>157</v>
      </c>
      <c r="E8" s="119" t="s">
        <v>157</v>
      </c>
      <c r="F8" s="119" t="s">
        <v>157</v>
      </c>
      <c r="G8" s="119" t="s">
        <v>157</v>
      </c>
      <c r="H8" s="119" t="s">
        <v>157</v>
      </c>
      <c r="I8" s="119" t="s">
        <v>157</v>
      </c>
      <c r="J8" s="119" t="s">
        <v>157</v>
      </c>
      <c r="K8" s="119" t="s">
        <v>157</v>
      </c>
      <c r="L8" s="158" t="s">
        <v>157</v>
      </c>
      <c r="M8" s="119" t="s">
        <v>157</v>
      </c>
      <c r="N8" s="119" t="s">
        <v>157</v>
      </c>
      <c r="O8" s="119" t="s">
        <v>157</v>
      </c>
      <c r="P8" s="119" t="s">
        <v>157</v>
      </c>
      <c r="Q8" s="119" t="s">
        <v>157</v>
      </c>
      <c r="R8" s="119" t="s">
        <v>157</v>
      </c>
      <c r="S8" s="119" t="s">
        <v>157</v>
      </c>
      <c r="T8" s="119" t="s">
        <v>157</v>
      </c>
      <c r="U8" s="119" t="s">
        <v>157</v>
      </c>
      <c r="V8" s="119" t="s">
        <v>157</v>
      </c>
      <c r="W8" s="119" t="s">
        <v>157</v>
      </c>
      <c r="X8" s="119" t="s">
        <v>157</v>
      </c>
      <c r="Y8" s="158" t="s">
        <v>157</v>
      </c>
      <c r="Z8" s="119" t="s">
        <v>157</v>
      </c>
      <c r="AA8" s="119" t="s">
        <v>157</v>
      </c>
      <c r="AB8" s="119" t="s">
        <v>157</v>
      </c>
      <c r="AC8" s="119" t="s">
        <v>157</v>
      </c>
      <c r="AD8" s="119" t="s">
        <v>157</v>
      </c>
      <c r="AE8" s="119" t="s">
        <v>157</v>
      </c>
      <c r="AF8" s="119" t="s">
        <v>157</v>
      </c>
      <c r="AG8" s="119" t="s">
        <v>157</v>
      </c>
      <c r="AH8" s="119" t="s">
        <v>157</v>
      </c>
      <c r="AI8" s="119" t="s">
        <v>157</v>
      </c>
      <c r="AJ8" s="119" t="s">
        <v>157</v>
      </c>
      <c r="AK8" s="119" t="s">
        <v>157</v>
      </c>
      <c r="AL8" s="158" t="s">
        <v>157</v>
      </c>
      <c r="AM8" s="119" t="s">
        <v>157</v>
      </c>
      <c r="AN8" s="119" t="s">
        <v>157</v>
      </c>
      <c r="AO8" s="119" t="s">
        <v>157</v>
      </c>
      <c r="AP8" s="119" t="s">
        <v>157</v>
      </c>
      <c r="AQ8" s="119" t="s">
        <v>157</v>
      </c>
      <c r="AR8" s="119" t="s">
        <v>157</v>
      </c>
      <c r="AS8" s="119" t="s">
        <v>157</v>
      </c>
      <c r="AT8" s="119" t="s">
        <v>157</v>
      </c>
      <c r="AU8" s="119" t="s">
        <v>157</v>
      </c>
      <c r="AV8" s="119" t="s">
        <v>157</v>
      </c>
      <c r="AW8" s="119" t="s">
        <v>157</v>
      </c>
      <c r="AX8" s="119" t="s">
        <v>157</v>
      </c>
      <c r="AY8" s="119" t="s">
        <v>157</v>
      </c>
      <c r="AZ8" s="119" t="s">
        <v>157</v>
      </c>
      <c r="BA8" s="119" t="s">
        <v>157</v>
      </c>
      <c r="BB8" s="119" t="s">
        <v>157</v>
      </c>
      <c r="BC8" s="119" t="s">
        <v>157</v>
      </c>
      <c r="BD8" s="119" t="s">
        <v>157</v>
      </c>
      <c r="BE8" s="119" t="s">
        <v>157</v>
      </c>
      <c r="BF8" s="119" t="s">
        <v>157</v>
      </c>
      <c r="BG8" s="119" t="s">
        <v>157</v>
      </c>
      <c r="BH8" s="119" t="s">
        <v>157</v>
      </c>
      <c r="BI8" s="119" t="s">
        <v>157</v>
      </c>
      <c r="BJ8" s="119" t="s">
        <v>157</v>
      </c>
      <c r="BK8" s="119" t="s">
        <v>157</v>
      </c>
      <c r="BL8" s="119" t="s">
        <v>157</v>
      </c>
      <c r="BM8" s="119" t="s">
        <v>157</v>
      </c>
      <c r="BN8" s="119" t="s">
        <v>157</v>
      </c>
      <c r="BO8" s="119" t="s">
        <v>157</v>
      </c>
      <c r="BP8" s="119" t="s">
        <v>157</v>
      </c>
      <c r="BQ8" s="119" t="s">
        <v>157</v>
      </c>
      <c r="BR8" s="119" t="s">
        <v>157</v>
      </c>
      <c r="BS8" s="119" t="s">
        <v>157</v>
      </c>
      <c r="BT8" s="119" t="s">
        <v>157</v>
      </c>
      <c r="BU8" s="119" t="s">
        <v>157</v>
      </c>
      <c r="BV8" s="119" t="s">
        <v>157</v>
      </c>
      <c r="BW8" s="119" t="s">
        <v>157</v>
      </c>
      <c r="BX8" s="119" t="s">
        <v>157</v>
      </c>
      <c r="BY8" s="119" t="s">
        <v>157</v>
      </c>
      <c r="BZ8" s="119" t="s">
        <v>157</v>
      </c>
      <c r="CA8" s="119" t="s">
        <v>157</v>
      </c>
      <c r="CB8" s="119" t="s">
        <v>157</v>
      </c>
      <c r="CC8" t="s">
        <v>143</v>
      </c>
      <c r="CD8" t="s">
        <v>143</v>
      </c>
      <c r="CE8" t="s">
        <v>143</v>
      </c>
      <c r="CG8" t="s">
        <v>143</v>
      </c>
      <c r="CH8" t="s">
        <v>143</v>
      </c>
      <c r="CJ8">
        <v>0</v>
      </c>
      <c r="CK8">
        <v>1</v>
      </c>
      <c r="CL8" t="s">
        <v>58</v>
      </c>
      <c r="CM8">
        <v>0</v>
      </c>
      <c r="CN8">
        <v>1</v>
      </c>
      <c r="CO8" t="s">
        <v>58</v>
      </c>
      <c r="CP8">
        <v>0</v>
      </c>
      <c r="CQ8">
        <v>1</v>
      </c>
      <c r="CR8" t="s">
        <v>58</v>
      </c>
      <c r="CS8">
        <v>0</v>
      </c>
      <c r="CT8">
        <v>1</v>
      </c>
      <c r="CU8" t="s">
        <v>863</v>
      </c>
      <c r="CX8" t="s">
        <v>863</v>
      </c>
      <c r="DA8" t="s">
        <v>863</v>
      </c>
      <c r="DD8" t="s">
        <v>864</v>
      </c>
      <c r="DG8" t="s">
        <v>864</v>
      </c>
      <c r="DJ8" t="s">
        <v>864</v>
      </c>
    </row>
    <row r="9" spans="2:116" ht="12.75">
      <c r="B9" s="119"/>
      <c r="C9" s="119" t="s">
        <v>58</v>
      </c>
      <c r="D9" s="119" t="s">
        <v>145</v>
      </c>
      <c r="E9" s="119" t="s">
        <v>146</v>
      </c>
      <c r="F9" s="119" t="s">
        <v>58</v>
      </c>
      <c r="G9" s="119" t="s">
        <v>145</v>
      </c>
      <c r="H9" s="119" t="s">
        <v>146</v>
      </c>
      <c r="I9" s="119" t="s">
        <v>58</v>
      </c>
      <c r="J9" s="119" t="s">
        <v>145</v>
      </c>
      <c r="K9" s="119" t="s">
        <v>146</v>
      </c>
      <c r="L9" s="119"/>
      <c r="M9" s="119" t="s">
        <v>58</v>
      </c>
      <c r="N9" s="119" t="s">
        <v>145</v>
      </c>
      <c r="O9" s="119" t="s">
        <v>146</v>
      </c>
      <c r="P9" s="119" t="s">
        <v>58</v>
      </c>
      <c r="Q9" s="119" t="s">
        <v>145</v>
      </c>
      <c r="R9" s="119" t="s">
        <v>146</v>
      </c>
      <c r="S9" s="119" t="s">
        <v>58</v>
      </c>
      <c r="T9" s="119" t="s">
        <v>145</v>
      </c>
      <c r="U9" s="119" t="s">
        <v>146</v>
      </c>
      <c r="V9" s="119" t="s">
        <v>58</v>
      </c>
      <c r="W9" s="119" t="s">
        <v>145</v>
      </c>
      <c r="X9" s="119" t="s">
        <v>146</v>
      </c>
      <c r="Y9" s="119"/>
      <c r="Z9" s="119" t="s">
        <v>58</v>
      </c>
      <c r="AA9" s="119" t="s">
        <v>145</v>
      </c>
      <c r="AB9" s="119" t="s">
        <v>146</v>
      </c>
      <c r="AC9" s="119" t="s">
        <v>58</v>
      </c>
      <c r="AD9" s="119" t="s">
        <v>145</v>
      </c>
      <c r="AE9" s="119" t="s">
        <v>146</v>
      </c>
      <c r="AF9" s="119" t="s">
        <v>58</v>
      </c>
      <c r="AG9" s="119" t="s">
        <v>145</v>
      </c>
      <c r="AH9" s="119" t="s">
        <v>146</v>
      </c>
      <c r="AI9" s="119" t="s">
        <v>58</v>
      </c>
      <c r="AJ9" s="119" t="s">
        <v>145</v>
      </c>
      <c r="AK9" s="119" t="s">
        <v>146</v>
      </c>
      <c r="AL9" s="119"/>
      <c r="AM9" s="119" t="s">
        <v>58</v>
      </c>
      <c r="AN9" s="119" t="s">
        <v>145</v>
      </c>
      <c r="AO9" s="119" t="s">
        <v>146</v>
      </c>
      <c r="AP9" s="119" t="s">
        <v>58</v>
      </c>
      <c r="AQ9" s="119" t="s">
        <v>145</v>
      </c>
      <c r="AR9" s="119" t="s">
        <v>146</v>
      </c>
      <c r="AS9" s="119" t="s">
        <v>58</v>
      </c>
      <c r="AT9" s="119" t="s">
        <v>145</v>
      </c>
      <c r="AU9" s="119" t="s">
        <v>146</v>
      </c>
      <c r="AV9" s="119" t="s">
        <v>58</v>
      </c>
      <c r="AW9" s="119" t="s">
        <v>145</v>
      </c>
      <c r="AX9" s="119" t="s">
        <v>146</v>
      </c>
      <c r="AY9" s="119"/>
      <c r="AZ9" s="119" t="s">
        <v>58</v>
      </c>
      <c r="BA9" s="119" t="s">
        <v>145</v>
      </c>
      <c r="BB9" s="119" t="s">
        <v>146</v>
      </c>
      <c r="BC9" s="119" t="s">
        <v>58</v>
      </c>
      <c r="BD9" s="119" t="s">
        <v>145</v>
      </c>
      <c r="BE9" s="119" t="s">
        <v>146</v>
      </c>
      <c r="BF9" s="119" t="s">
        <v>58</v>
      </c>
      <c r="BG9" s="119" t="s">
        <v>145</v>
      </c>
      <c r="BH9" s="119" t="s">
        <v>146</v>
      </c>
      <c r="BI9" s="119" t="s">
        <v>58</v>
      </c>
      <c r="BJ9" s="119" t="s">
        <v>145</v>
      </c>
      <c r="BK9" s="119" t="s">
        <v>146</v>
      </c>
      <c r="BL9" s="119"/>
      <c r="BM9" s="119" t="s">
        <v>58</v>
      </c>
      <c r="BN9" s="119" t="s">
        <v>145</v>
      </c>
      <c r="BO9" s="119" t="s">
        <v>146</v>
      </c>
      <c r="BP9" s="119" t="s">
        <v>58</v>
      </c>
      <c r="BQ9" s="119" t="s">
        <v>145</v>
      </c>
      <c r="BR9" s="119" t="s">
        <v>146</v>
      </c>
      <c r="BS9" s="119" t="s">
        <v>58</v>
      </c>
      <c r="BT9" s="119" t="s">
        <v>145</v>
      </c>
      <c r="BU9" s="119" t="s">
        <v>146</v>
      </c>
      <c r="BV9" s="119" t="s">
        <v>58</v>
      </c>
      <c r="BW9" s="119" t="s">
        <v>145</v>
      </c>
      <c r="BX9" s="119" t="s">
        <v>146</v>
      </c>
      <c r="BY9" s="119"/>
      <c r="BZ9" s="119" t="s">
        <v>58</v>
      </c>
      <c r="CA9" s="119" t="s">
        <v>145</v>
      </c>
      <c r="CB9" s="119" t="s">
        <v>146</v>
      </c>
      <c r="CC9" t="s">
        <v>58</v>
      </c>
      <c r="CD9" t="s">
        <v>58</v>
      </c>
      <c r="CE9" t="s">
        <v>58</v>
      </c>
      <c r="CF9" t="s">
        <v>145</v>
      </c>
      <c r="CG9" t="s">
        <v>145</v>
      </c>
      <c r="CH9" t="s">
        <v>145</v>
      </c>
      <c r="CI9" t="s">
        <v>146</v>
      </c>
      <c r="CJ9" t="s">
        <v>146</v>
      </c>
      <c r="CK9" t="s">
        <v>146</v>
      </c>
      <c r="CL9" t="s">
        <v>58</v>
      </c>
      <c r="CM9" t="s">
        <v>58</v>
      </c>
      <c r="CN9" t="s">
        <v>58</v>
      </c>
      <c r="CO9" t="s">
        <v>145</v>
      </c>
      <c r="CP9" t="s">
        <v>145</v>
      </c>
      <c r="CQ9" t="s">
        <v>145</v>
      </c>
      <c r="CR9" t="s">
        <v>146</v>
      </c>
      <c r="CS9" t="s">
        <v>146</v>
      </c>
      <c r="CT9" t="s">
        <v>146</v>
      </c>
      <c r="CU9" t="s">
        <v>58</v>
      </c>
      <c r="CV9">
        <v>0</v>
      </c>
      <c r="CW9">
        <v>1</v>
      </c>
      <c r="CX9" t="s">
        <v>58</v>
      </c>
      <c r="CY9">
        <v>0</v>
      </c>
      <c r="CZ9">
        <v>1</v>
      </c>
      <c r="DA9" t="s">
        <v>58</v>
      </c>
      <c r="DB9">
        <v>0</v>
      </c>
      <c r="DC9">
        <v>1</v>
      </c>
      <c r="DD9" t="s">
        <v>58</v>
      </c>
      <c r="DE9">
        <v>0</v>
      </c>
      <c r="DF9">
        <v>1</v>
      </c>
      <c r="DG9" t="s">
        <v>58</v>
      </c>
      <c r="DH9">
        <v>0</v>
      </c>
      <c r="DI9">
        <v>1</v>
      </c>
      <c r="DJ9" t="s">
        <v>58</v>
      </c>
      <c r="DK9">
        <v>0</v>
      </c>
      <c r="DL9">
        <v>1</v>
      </c>
    </row>
    <row r="10" spans="2:116" ht="12.75">
      <c r="B10" s="119"/>
      <c r="C10" s="119" t="s">
        <v>157</v>
      </c>
      <c r="D10" s="119" t="s">
        <v>157</v>
      </c>
      <c r="E10" s="119" t="s">
        <v>157</v>
      </c>
      <c r="F10" s="119" t="s">
        <v>157</v>
      </c>
      <c r="G10" s="119" t="s">
        <v>157</v>
      </c>
      <c r="H10" s="119" t="s">
        <v>157</v>
      </c>
      <c r="I10" s="119" t="s">
        <v>157</v>
      </c>
      <c r="J10" s="119" t="s">
        <v>157</v>
      </c>
      <c r="K10" s="119" t="s">
        <v>157</v>
      </c>
      <c r="L10" s="119"/>
      <c r="M10" s="119" t="s">
        <v>157</v>
      </c>
      <c r="N10" s="119" t="s">
        <v>157</v>
      </c>
      <c r="O10" s="119" t="s">
        <v>157</v>
      </c>
      <c r="P10" s="119" t="s">
        <v>157</v>
      </c>
      <c r="Q10" s="119" t="s">
        <v>157</v>
      </c>
      <c r="R10" s="119" t="s">
        <v>157</v>
      </c>
      <c r="S10" s="119" t="s">
        <v>157</v>
      </c>
      <c r="T10" s="119" t="s">
        <v>157</v>
      </c>
      <c r="U10" s="119" t="s">
        <v>157</v>
      </c>
      <c r="V10" s="119" t="s">
        <v>157</v>
      </c>
      <c r="W10" s="119" t="s">
        <v>157</v>
      </c>
      <c r="X10" s="119" t="s">
        <v>157</v>
      </c>
      <c r="Y10" s="119"/>
      <c r="Z10" s="119" t="s">
        <v>157</v>
      </c>
      <c r="AA10" s="119" t="s">
        <v>157</v>
      </c>
      <c r="AB10" s="119" t="s">
        <v>157</v>
      </c>
      <c r="AC10" s="119" t="s">
        <v>157</v>
      </c>
      <c r="AD10" s="119" t="s">
        <v>157</v>
      </c>
      <c r="AE10" s="119" t="s">
        <v>157</v>
      </c>
      <c r="AF10" s="119" t="s">
        <v>157</v>
      </c>
      <c r="AG10" s="119" t="s">
        <v>157</v>
      </c>
      <c r="AH10" s="119" t="s">
        <v>157</v>
      </c>
      <c r="AI10" s="119" t="s">
        <v>157</v>
      </c>
      <c r="AJ10" s="119" t="s">
        <v>157</v>
      </c>
      <c r="AK10" s="119" t="s">
        <v>157</v>
      </c>
      <c r="AL10" s="119"/>
      <c r="AM10" s="119" t="s">
        <v>157</v>
      </c>
      <c r="AN10" s="119" t="s">
        <v>157</v>
      </c>
      <c r="AO10" s="119" t="s">
        <v>157</v>
      </c>
      <c r="AP10" s="119" t="s">
        <v>157</v>
      </c>
      <c r="AQ10" s="119" t="s">
        <v>157</v>
      </c>
      <c r="AR10" s="119" t="s">
        <v>157</v>
      </c>
      <c r="AS10" s="119" t="s">
        <v>157</v>
      </c>
      <c r="AT10" s="119" t="s">
        <v>157</v>
      </c>
      <c r="AU10" s="119" t="s">
        <v>157</v>
      </c>
      <c r="AV10" s="119" t="s">
        <v>157</v>
      </c>
      <c r="AW10" s="119" t="s">
        <v>157</v>
      </c>
      <c r="AX10" s="119" t="s">
        <v>157</v>
      </c>
      <c r="AY10" s="119" t="s">
        <v>157</v>
      </c>
      <c r="AZ10" s="119" t="s">
        <v>157</v>
      </c>
      <c r="BA10" s="119" t="s">
        <v>157</v>
      </c>
      <c r="BB10" s="119" t="s">
        <v>157</v>
      </c>
      <c r="BC10" s="119" t="s">
        <v>157</v>
      </c>
      <c r="BD10" s="119" t="s">
        <v>157</v>
      </c>
      <c r="BE10" s="119" t="s">
        <v>157</v>
      </c>
      <c r="BF10" s="119" t="s">
        <v>157</v>
      </c>
      <c r="BG10" s="119" t="s">
        <v>157</v>
      </c>
      <c r="BH10" s="119" t="s">
        <v>157</v>
      </c>
      <c r="BI10" s="119" t="s">
        <v>157</v>
      </c>
      <c r="BJ10" s="119" t="s">
        <v>157</v>
      </c>
      <c r="BK10" s="119" t="s">
        <v>157</v>
      </c>
      <c r="BL10" s="119" t="s">
        <v>157</v>
      </c>
      <c r="BM10" s="119" t="s">
        <v>157</v>
      </c>
      <c r="BN10" s="119" t="s">
        <v>157</v>
      </c>
      <c r="BO10" s="119" t="s">
        <v>157</v>
      </c>
      <c r="BP10" s="119" t="s">
        <v>157</v>
      </c>
      <c r="BQ10" s="119" t="s">
        <v>157</v>
      </c>
      <c r="BR10" s="119" t="s">
        <v>157</v>
      </c>
      <c r="BS10" s="119" t="s">
        <v>157</v>
      </c>
      <c r="BT10" s="119" t="s">
        <v>157</v>
      </c>
      <c r="BU10" s="119" t="s">
        <v>157</v>
      </c>
      <c r="BV10" s="119" t="s">
        <v>157</v>
      </c>
      <c r="BW10" s="119" t="s">
        <v>157</v>
      </c>
      <c r="BX10" s="119" t="s">
        <v>157</v>
      </c>
      <c r="BY10" s="119" t="s">
        <v>157</v>
      </c>
      <c r="BZ10" s="119" t="s">
        <v>157</v>
      </c>
      <c r="CA10" s="119" t="s">
        <v>157</v>
      </c>
      <c r="CB10" s="119" t="s">
        <v>157</v>
      </c>
      <c r="CC10" t="s">
        <v>157</v>
      </c>
      <c r="CD10" t="s">
        <v>157</v>
      </c>
      <c r="CE10" t="s">
        <v>157</v>
      </c>
      <c r="CF10" t="s">
        <v>157</v>
      </c>
      <c r="CG10" t="s">
        <v>157</v>
      </c>
      <c r="CH10" t="s">
        <v>157</v>
      </c>
      <c r="CI10" t="s">
        <v>157</v>
      </c>
      <c r="CJ10" t="s">
        <v>157</v>
      </c>
      <c r="CK10" t="s">
        <v>157</v>
      </c>
      <c r="CL10" t="s">
        <v>157</v>
      </c>
      <c r="CM10" t="s">
        <v>157</v>
      </c>
      <c r="CN10" t="s">
        <v>157</v>
      </c>
      <c r="CO10" t="s">
        <v>157</v>
      </c>
      <c r="CP10" t="s">
        <v>157</v>
      </c>
      <c r="CQ10" t="s">
        <v>157</v>
      </c>
      <c r="CR10" t="s">
        <v>157</v>
      </c>
      <c r="CS10" t="s">
        <v>157</v>
      </c>
      <c r="CT10" t="s">
        <v>157</v>
      </c>
      <c r="CU10" t="s">
        <v>157</v>
      </c>
      <c r="CV10" t="s">
        <v>157</v>
      </c>
      <c r="CW10" t="s">
        <v>157</v>
      </c>
      <c r="CX10" t="s">
        <v>157</v>
      </c>
      <c r="CY10" t="s">
        <v>157</v>
      </c>
      <c r="CZ10" t="s">
        <v>157</v>
      </c>
      <c r="DA10" t="s">
        <v>157</v>
      </c>
      <c r="DB10" t="s">
        <v>157</v>
      </c>
      <c r="DC10" t="s">
        <v>157</v>
      </c>
      <c r="DD10" t="s">
        <v>157</v>
      </c>
      <c r="DE10" t="s">
        <v>157</v>
      </c>
      <c r="DF10" t="s">
        <v>157</v>
      </c>
      <c r="DG10" t="s">
        <v>157</v>
      </c>
      <c r="DH10" t="s">
        <v>157</v>
      </c>
      <c r="DI10" t="s">
        <v>157</v>
      </c>
      <c r="DJ10" t="s">
        <v>157</v>
      </c>
      <c r="DK10" t="s">
        <v>157</v>
      </c>
      <c r="DL10" t="s">
        <v>157</v>
      </c>
    </row>
    <row r="11" spans="1:116" ht="12.75">
      <c r="A11" s="119" t="s">
        <v>853</v>
      </c>
      <c r="B11" s="119" t="s">
        <v>5</v>
      </c>
      <c r="C11">
        <v>536523</v>
      </c>
      <c r="D11">
        <v>0</v>
      </c>
      <c r="E11">
        <v>0</v>
      </c>
      <c r="F11">
        <v>5</v>
      </c>
      <c r="G11">
        <v>0</v>
      </c>
      <c r="H11">
        <v>0</v>
      </c>
      <c r="I11">
        <v>9</v>
      </c>
      <c r="J11">
        <v>48</v>
      </c>
      <c r="K11">
        <v>37</v>
      </c>
      <c r="L11">
        <v>0</v>
      </c>
      <c r="M11">
        <v>0</v>
      </c>
      <c r="N11">
        <v>15</v>
      </c>
      <c r="O11">
        <v>85</v>
      </c>
      <c r="P11">
        <v>274031</v>
      </c>
      <c r="Q11">
        <v>0</v>
      </c>
      <c r="R11">
        <v>0</v>
      </c>
      <c r="S11">
        <v>6</v>
      </c>
      <c r="T11">
        <v>0</v>
      </c>
      <c r="U11">
        <v>0</v>
      </c>
      <c r="V11">
        <v>12</v>
      </c>
      <c r="W11">
        <v>51</v>
      </c>
      <c r="X11">
        <v>31</v>
      </c>
      <c r="Y11">
        <v>0</v>
      </c>
      <c r="Z11">
        <v>0</v>
      </c>
      <c r="AA11">
        <v>18</v>
      </c>
      <c r="AB11">
        <v>82</v>
      </c>
      <c r="AC11">
        <v>262492</v>
      </c>
      <c r="AD11">
        <v>0</v>
      </c>
      <c r="AE11">
        <v>0</v>
      </c>
      <c r="AF11">
        <v>3</v>
      </c>
      <c r="AG11">
        <v>0</v>
      </c>
      <c r="AH11">
        <v>0</v>
      </c>
      <c r="AI11">
        <v>7</v>
      </c>
      <c r="AJ11">
        <v>45</v>
      </c>
      <c r="AK11">
        <v>44</v>
      </c>
      <c r="AL11">
        <v>0</v>
      </c>
      <c r="AM11">
        <v>0</v>
      </c>
      <c r="AN11">
        <v>11</v>
      </c>
      <c r="AO11">
        <v>89</v>
      </c>
      <c r="AP11">
        <v>536856</v>
      </c>
      <c r="AQ11">
        <v>0</v>
      </c>
      <c r="AR11">
        <v>0</v>
      </c>
      <c r="AS11">
        <v>3</v>
      </c>
      <c r="AT11">
        <v>1</v>
      </c>
      <c r="AU11">
        <v>0</v>
      </c>
      <c r="AV11">
        <v>11</v>
      </c>
      <c r="AW11">
        <v>45</v>
      </c>
      <c r="AX11">
        <v>36</v>
      </c>
      <c r="AY11">
        <v>3</v>
      </c>
      <c r="AZ11">
        <v>0</v>
      </c>
      <c r="BA11">
        <v>16</v>
      </c>
      <c r="BB11">
        <v>84</v>
      </c>
      <c r="BC11">
        <v>274223</v>
      </c>
      <c r="BD11">
        <v>0</v>
      </c>
      <c r="BE11">
        <v>0</v>
      </c>
      <c r="BF11">
        <v>4</v>
      </c>
      <c r="BG11">
        <v>1</v>
      </c>
      <c r="BH11">
        <v>0</v>
      </c>
      <c r="BI11">
        <v>10</v>
      </c>
      <c r="BJ11">
        <v>42</v>
      </c>
      <c r="BK11">
        <v>38</v>
      </c>
      <c r="BL11">
        <v>4</v>
      </c>
      <c r="BM11">
        <v>0</v>
      </c>
      <c r="BN11">
        <v>16</v>
      </c>
      <c r="BO11">
        <v>84</v>
      </c>
      <c r="BP11">
        <v>262633</v>
      </c>
      <c r="BQ11">
        <v>0</v>
      </c>
      <c r="BR11">
        <v>0</v>
      </c>
      <c r="BS11">
        <v>3</v>
      </c>
      <c r="BT11">
        <v>1</v>
      </c>
      <c r="BU11">
        <v>0</v>
      </c>
      <c r="BV11">
        <v>12</v>
      </c>
      <c r="BW11">
        <v>48</v>
      </c>
      <c r="BX11">
        <v>34</v>
      </c>
      <c r="BY11">
        <v>2</v>
      </c>
      <c r="BZ11">
        <v>0</v>
      </c>
      <c r="CA11">
        <v>16</v>
      </c>
      <c r="CB11">
        <v>84</v>
      </c>
      <c r="CC11">
        <v>536464</v>
      </c>
      <c r="CD11">
        <v>21</v>
      </c>
      <c r="CE11">
        <v>79</v>
      </c>
      <c r="CF11">
        <v>273993</v>
      </c>
      <c r="CG11">
        <v>23</v>
      </c>
      <c r="CH11">
        <v>77</v>
      </c>
      <c r="CI11">
        <v>262471</v>
      </c>
      <c r="CJ11">
        <v>18</v>
      </c>
      <c r="CK11">
        <v>82</v>
      </c>
      <c r="CL11">
        <v>536464</v>
      </c>
      <c r="CM11">
        <v>26</v>
      </c>
      <c r="CN11">
        <v>74</v>
      </c>
      <c r="CO11">
        <v>273993</v>
      </c>
      <c r="CP11">
        <v>29</v>
      </c>
      <c r="CQ11">
        <v>71</v>
      </c>
      <c r="CR11">
        <v>262471</v>
      </c>
      <c r="CS11">
        <v>21</v>
      </c>
      <c r="CT11">
        <v>79</v>
      </c>
      <c r="CU11">
        <v>514515</v>
      </c>
      <c r="CV11">
        <v>11</v>
      </c>
      <c r="CW11">
        <v>89</v>
      </c>
      <c r="CX11">
        <v>262678</v>
      </c>
      <c r="CY11">
        <v>12</v>
      </c>
      <c r="CZ11">
        <v>88</v>
      </c>
      <c r="DA11">
        <v>251837</v>
      </c>
      <c r="DB11">
        <v>9</v>
      </c>
      <c r="DC11">
        <v>91</v>
      </c>
      <c r="DD11">
        <v>514441</v>
      </c>
      <c r="DE11">
        <v>13</v>
      </c>
      <c r="DF11">
        <v>87</v>
      </c>
      <c r="DG11">
        <v>262665</v>
      </c>
      <c r="DH11">
        <v>12</v>
      </c>
      <c r="DI11">
        <v>88</v>
      </c>
      <c r="DJ11">
        <v>251776</v>
      </c>
      <c r="DK11">
        <v>14</v>
      </c>
      <c r="DL11">
        <v>86</v>
      </c>
    </row>
    <row r="12" spans="1:116" ht="12.75">
      <c r="A12" s="119"/>
      <c r="B12" s="119" t="s">
        <v>7</v>
      </c>
      <c r="C12">
        <v>420708</v>
      </c>
      <c r="D12">
        <v>0</v>
      </c>
      <c r="E12">
        <v>0</v>
      </c>
      <c r="F12">
        <v>4</v>
      </c>
      <c r="G12">
        <v>0</v>
      </c>
      <c r="H12">
        <v>0</v>
      </c>
      <c r="I12">
        <v>9</v>
      </c>
      <c r="J12">
        <v>47</v>
      </c>
      <c r="K12">
        <v>38</v>
      </c>
      <c r="L12">
        <v>0</v>
      </c>
      <c r="M12">
        <v>0</v>
      </c>
      <c r="N12">
        <v>14</v>
      </c>
      <c r="O12">
        <v>86</v>
      </c>
      <c r="P12">
        <v>214815</v>
      </c>
      <c r="Q12">
        <v>0</v>
      </c>
      <c r="R12">
        <v>0</v>
      </c>
      <c r="S12">
        <v>6</v>
      </c>
      <c r="T12">
        <v>0</v>
      </c>
      <c r="U12">
        <v>0</v>
      </c>
      <c r="V12">
        <v>12</v>
      </c>
      <c r="W12">
        <v>50</v>
      </c>
      <c r="X12">
        <v>32</v>
      </c>
      <c r="Y12">
        <v>0</v>
      </c>
      <c r="Z12">
        <v>0</v>
      </c>
      <c r="AA12">
        <v>18</v>
      </c>
      <c r="AB12">
        <v>82</v>
      </c>
      <c r="AC12">
        <v>205893</v>
      </c>
      <c r="AD12">
        <v>0</v>
      </c>
      <c r="AE12">
        <v>0</v>
      </c>
      <c r="AF12">
        <v>3</v>
      </c>
      <c r="AG12">
        <v>0</v>
      </c>
      <c r="AH12">
        <v>0</v>
      </c>
      <c r="AI12">
        <v>7</v>
      </c>
      <c r="AJ12">
        <v>45</v>
      </c>
      <c r="AK12">
        <v>45</v>
      </c>
      <c r="AL12">
        <v>0</v>
      </c>
      <c r="AM12">
        <v>0</v>
      </c>
      <c r="AN12">
        <v>11</v>
      </c>
      <c r="AO12">
        <v>89</v>
      </c>
      <c r="AP12">
        <v>420911</v>
      </c>
      <c r="AQ12">
        <v>0</v>
      </c>
      <c r="AR12">
        <v>0</v>
      </c>
      <c r="AS12">
        <v>3</v>
      </c>
      <c r="AT12">
        <v>1</v>
      </c>
      <c r="AU12">
        <v>0</v>
      </c>
      <c r="AV12">
        <v>11</v>
      </c>
      <c r="AW12">
        <v>45</v>
      </c>
      <c r="AX12">
        <v>36</v>
      </c>
      <c r="AY12">
        <v>3</v>
      </c>
      <c r="AZ12">
        <v>0</v>
      </c>
      <c r="BA12">
        <v>16</v>
      </c>
      <c r="BB12">
        <v>84</v>
      </c>
      <c r="BC12">
        <v>214932</v>
      </c>
      <c r="BD12">
        <v>0</v>
      </c>
      <c r="BE12">
        <v>0</v>
      </c>
      <c r="BF12">
        <v>4</v>
      </c>
      <c r="BG12">
        <v>1</v>
      </c>
      <c r="BH12">
        <v>0</v>
      </c>
      <c r="BI12">
        <v>10</v>
      </c>
      <c r="BJ12">
        <v>42</v>
      </c>
      <c r="BK12">
        <v>38</v>
      </c>
      <c r="BL12">
        <v>4</v>
      </c>
      <c r="BM12">
        <v>0</v>
      </c>
      <c r="BN12">
        <v>15</v>
      </c>
      <c r="BO12">
        <v>85</v>
      </c>
      <c r="BP12">
        <v>205979</v>
      </c>
      <c r="BQ12">
        <v>0</v>
      </c>
      <c r="BR12">
        <v>0</v>
      </c>
      <c r="BS12">
        <v>2</v>
      </c>
      <c r="BT12">
        <v>1</v>
      </c>
      <c r="BU12">
        <v>0</v>
      </c>
      <c r="BV12">
        <v>12</v>
      </c>
      <c r="BW12">
        <v>48</v>
      </c>
      <c r="BX12">
        <v>34</v>
      </c>
      <c r="BY12">
        <v>2</v>
      </c>
      <c r="BZ12">
        <v>0</v>
      </c>
      <c r="CA12">
        <v>16</v>
      </c>
      <c r="CB12">
        <v>84</v>
      </c>
      <c r="CC12">
        <v>420661</v>
      </c>
      <c r="CD12">
        <v>20</v>
      </c>
      <c r="CE12">
        <v>80</v>
      </c>
      <c r="CF12">
        <v>214787</v>
      </c>
      <c r="CG12">
        <v>22</v>
      </c>
      <c r="CH12">
        <v>78</v>
      </c>
      <c r="CI12">
        <v>205874</v>
      </c>
      <c r="CJ12">
        <v>18</v>
      </c>
      <c r="CK12">
        <v>82</v>
      </c>
      <c r="CL12">
        <v>420661</v>
      </c>
      <c r="CM12">
        <v>25</v>
      </c>
      <c r="CN12">
        <v>75</v>
      </c>
      <c r="CO12">
        <v>214787</v>
      </c>
      <c r="CP12">
        <v>29</v>
      </c>
      <c r="CQ12">
        <v>71</v>
      </c>
      <c r="CR12">
        <v>205874</v>
      </c>
      <c r="CS12">
        <v>21</v>
      </c>
      <c r="CT12">
        <v>79</v>
      </c>
      <c r="CU12">
        <v>409247</v>
      </c>
      <c r="CV12">
        <v>11</v>
      </c>
      <c r="CW12">
        <v>89</v>
      </c>
      <c r="CX12">
        <v>208942</v>
      </c>
      <c r="CY12">
        <v>13</v>
      </c>
      <c r="CZ12">
        <v>87</v>
      </c>
      <c r="DA12">
        <v>200305</v>
      </c>
      <c r="DB12">
        <v>9</v>
      </c>
      <c r="DC12">
        <v>91</v>
      </c>
      <c r="DD12">
        <v>409263</v>
      </c>
      <c r="DE12">
        <v>13</v>
      </c>
      <c r="DF12">
        <v>87</v>
      </c>
      <c r="DG12">
        <v>208964</v>
      </c>
      <c r="DH12">
        <v>13</v>
      </c>
      <c r="DI12">
        <v>87</v>
      </c>
      <c r="DJ12">
        <v>200299</v>
      </c>
      <c r="DK12">
        <v>14</v>
      </c>
      <c r="DL12">
        <v>86</v>
      </c>
    </row>
    <row r="13" spans="1:116" ht="12.75">
      <c r="A13" s="119"/>
      <c r="B13" s="119" t="s">
        <v>59</v>
      </c>
      <c r="C13">
        <v>395719</v>
      </c>
      <c r="D13">
        <v>0</v>
      </c>
      <c r="E13">
        <v>0</v>
      </c>
      <c r="F13">
        <v>4</v>
      </c>
      <c r="G13">
        <v>0</v>
      </c>
      <c r="H13">
        <v>0</v>
      </c>
      <c r="I13">
        <v>9</v>
      </c>
      <c r="J13">
        <v>48</v>
      </c>
      <c r="K13">
        <v>38</v>
      </c>
      <c r="L13">
        <v>0</v>
      </c>
      <c r="M13">
        <v>0</v>
      </c>
      <c r="N13">
        <v>14</v>
      </c>
      <c r="O13">
        <v>86</v>
      </c>
      <c r="P13">
        <v>202011</v>
      </c>
      <c r="Q13">
        <v>0</v>
      </c>
      <c r="R13">
        <v>0</v>
      </c>
      <c r="S13">
        <v>6</v>
      </c>
      <c r="T13">
        <v>0</v>
      </c>
      <c r="U13">
        <v>0</v>
      </c>
      <c r="V13">
        <v>11</v>
      </c>
      <c r="W13">
        <v>50</v>
      </c>
      <c r="X13">
        <v>32</v>
      </c>
      <c r="Y13">
        <v>0</v>
      </c>
      <c r="Z13">
        <v>0</v>
      </c>
      <c r="AA13">
        <v>18</v>
      </c>
      <c r="AB13">
        <v>82</v>
      </c>
      <c r="AC13">
        <v>193708</v>
      </c>
      <c r="AD13">
        <v>0</v>
      </c>
      <c r="AE13">
        <v>0</v>
      </c>
      <c r="AF13">
        <v>2</v>
      </c>
      <c r="AG13">
        <v>0</v>
      </c>
      <c r="AH13">
        <v>0</v>
      </c>
      <c r="AI13">
        <v>7</v>
      </c>
      <c r="AJ13">
        <v>45</v>
      </c>
      <c r="AK13">
        <v>45</v>
      </c>
      <c r="AL13">
        <v>0</v>
      </c>
      <c r="AM13">
        <v>0</v>
      </c>
      <c r="AN13">
        <v>10</v>
      </c>
      <c r="AO13">
        <v>90</v>
      </c>
      <c r="AP13">
        <v>395872</v>
      </c>
      <c r="AQ13">
        <v>0</v>
      </c>
      <c r="AR13">
        <v>0</v>
      </c>
      <c r="AS13">
        <v>3</v>
      </c>
      <c r="AT13">
        <v>1</v>
      </c>
      <c r="AU13">
        <v>0</v>
      </c>
      <c r="AV13">
        <v>11</v>
      </c>
      <c r="AW13">
        <v>45</v>
      </c>
      <c r="AX13">
        <v>37</v>
      </c>
      <c r="AY13">
        <v>3</v>
      </c>
      <c r="AZ13">
        <v>0</v>
      </c>
      <c r="BA13">
        <v>15</v>
      </c>
      <c r="BB13">
        <v>85</v>
      </c>
      <c r="BC13">
        <v>202107</v>
      </c>
      <c r="BD13">
        <v>0</v>
      </c>
      <c r="BE13">
        <v>0</v>
      </c>
      <c r="BF13">
        <v>3</v>
      </c>
      <c r="BG13">
        <v>1</v>
      </c>
      <c r="BH13">
        <v>0</v>
      </c>
      <c r="BI13">
        <v>10</v>
      </c>
      <c r="BJ13">
        <v>42</v>
      </c>
      <c r="BK13">
        <v>39</v>
      </c>
      <c r="BL13">
        <v>4</v>
      </c>
      <c r="BM13">
        <v>0</v>
      </c>
      <c r="BN13">
        <v>15</v>
      </c>
      <c r="BO13">
        <v>85</v>
      </c>
      <c r="BP13">
        <v>193765</v>
      </c>
      <c r="BQ13">
        <v>0</v>
      </c>
      <c r="BR13">
        <v>0</v>
      </c>
      <c r="BS13">
        <v>2</v>
      </c>
      <c r="BT13">
        <v>1</v>
      </c>
      <c r="BU13">
        <v>0</v>
      </c>
      <c r="BV13">
        <v>12</v>
      </c>
      <c r="BW13">
        <v>48</v>
      </c>
      <c r="BX13">
        <v>34</v>
      </c>
      <c r="BY13">
        <v>2</v>
      </c>
      <c r="BZ13">
        <v>0</v>
      </c>
      <c r="CA13">
        <v>15</v>
      </c>
      <c r="CB13">
        <v>85</v>
      </c>
      <c r="CC13">
        <v>395674</v>
      </c>
      <c r="CD13">
        <v>20</v>
      </c>
      <c r="CE13">
        <v>80</v>
      </c>
      <c r="CF13">
        <v>201985</v>
      </c>
      <c r="CG13">
        <v>22</v>
      </c>
      <c r="CH13">
        <v>78</v>
      </c>
      <c r="CI13">
        <v>193689</v>
      </c>
      <c r="CJ13">
        <v>18</v>
      </c>
      <c r="CK13">
        <v>82</v>
      </c>
      <c r="CL13">
        <v>395674</v>
      </c>
      <c r="CM13">
        <v>25</v>
      </c>
      <c r="CN13">
        <v>75</v>
      </c>
      <c r="CO13">
        <v>201985</v>
      </c>
      <c r="CP13">
        <v>29</v>
      </c>
      <c r="CQ13">
        <v>71</v>
      </c>
      <c r="CR13">
        <v>193689</v>
      </c>
      <c r="CS13">
        <v>21</v>
      </c>
      <c r="CT13">
        <v>79</v>
      </c>
      <c r="CU13">
        <v>389624</v>
      </c>
      <c r="CV13">
        <v>11</v>
      </c>
      <c r="CW13">
        <v>89</v>
      </c>
      <c r="CX13">
        <v>198899</v>
      </c>
      <c r="CY13">
        <v>13</v>
      </c>
      <c r="CZ13">
        <v>87</v>
      </c>
      <c r="DA13">
        <v>190725</v>
      </c>
      <c r="DB13">
        <v>9</v>
      </c>
      <c r="DC13">
        <v>91</v>
      </c>
      <c r="DD13">
        <v>389854</v>
      </c>
      <c r="DE13">
        <v>13</v>
      </c>
      <c r="DF13">
        <v>87</v>
      </c>
      <c r="DG13">
        <v>199049</v>
      </c>
      <c r="DH13">
        <v>13</v>
      </c>
      <c r="DI13">
        <v>87</v>
      </c>
      <c r="DJ13">
        <v>190805</v>
      </c>
      <c r="DK13">
        <v>14</v>
      </c>
      <c r="DL13">
        <v>86</v>
      </c>
    </row>
    <row r="14" spans="1:116" ht="12.75">
      <c r="A14" s="119"/>
      <c r="B14" s="119" t="s">
        <v>60</v>
      </c>
      <c r="C14">
        <v>1639</v>
      </c>
      <c r="D14">
        <v>0</v>
      </c>
      <c r="E14" t="s">
        <v>782</v>
      </c>
      <c r="F14">
        <v>3</v>
      </c>
      <c r="G14">
        <v>0</v>
      </c>
      <c r="H14">
        <v>0</v>
      </c>
      <c r="I14">
        <v>6</v>
      </c>
      <c r="J14">
        <v>40</v>
      </c>
      <c r="K14">
        <v>50</v>
      </c>
      <c r="L14">
        <v>0</v>
      </c>
      <c r="M14">
        <v>0</v>
      </c>
      <c r="N14">
        <v>10</v>
      </c>
      <c r="O14">
        <v>90</v>
      </c>
      <c r="P14">
        <v>844</v>
      </c>
      <c r="Q14" t="s">
        <v>782</v>
      </c>
      <c r="R14" t="s">
        <v>782</v>
      </c>
      <c r="S14">
        <v>5</v>
      </c>
      <c r="T14">
        <v>0</v>
      </c>
      <c r="U14">
        <v>0</v>
      </c>
      <c r="V14">
        <v>6</v>
      </c>
      <c r="W14">
        <v>44</v>
      </c>
      <c r="X14">
        <v>46</v>
      </c>
      <c r="Y14" t="s">
        <v>782</v>
      </c>
      <c r="Z14">
        <v>0</v>
      </c>
      <c r="AA14">
        <v>10</v>
      </c>
      <c r="AB14">
        <v>90</v>
      </c>
      <c r="AC14">
        <v>795</v>
      </c>
      <c r="AD14" t="s">
        <v>782</v>
      </c>
      <c r="AE14">
        <v>0</v>
      </c>
      <c r="AF14">
        <v>2</v>
      </c>
      <c r="AG14">
        <v>0</v>
      </c>
      <c r="AH14">
        <v>0</v>
      </c>
      <c r="AI14">
        <v>6</v>
      </c>
      <c r="AJ14">
        <v>35</v>
      </c>
      <c r="AK14">
        <v>56</v>
      </c>
      <c r="AL14" t="s">
        <v>782</v>
      </c>
      <c r="AM14">
        <v>0</v>
      </c>
      <c r="AN14">
        <v>9</v>
      </c>
      <c r="AO14">
        <v>91</v>
      </c>
      <c r="AP14">
        <v>1641</v>
      </c>
      <c r="AQ14" t="s">
        <v>782</v>
      </c>
      <c r="AR14">
        <v>0</v>
      </c>
      <c r="AS14">
        <v>3</v>
      </c>
      <c r="AT14">
        <v>1</v>
      </c>
      <c r="AU14">
        <v>0</v>
      </c>
      <c r="AV14">
        <v>8</v>
      </c>
      <c r="AW14">
        <v>41</v>
      </c>
      <c r="AX14">
        <v>42</v>
      </c>
      <c r="AY14">
        <v>5</v>
      </c>
      <c r="AZ14">
        <v>0</v>
      </c>
      <c r="BA14">
        <v>12</v>
      </c>
      <c r="BB14">
        <v>88</v>
      </c>
      <c r="BC14">
        <v>845</v>
      </c>
      <c r="BD14">
        <v>0</v>
      </c>
      <c r="BE14">
        <v>0</v>
      </c>
      <c r="BF14">
        <v>3</v>
      </c>
      <c r="BG14">
        <v>1</v>
      </c>
      <c r="BH14" t="s">
        <v>782</v>
      </c>
      <c r="BI14">
        <v>8</v>
      </c>
      <c r="BJ14">
        <v>36</v>
      </c>
      <c r="BK14">
        <v>45</v>
      </c>
      <c r="BL14">
        <v>7</v>
      </c>
      <c r="BM14">
        <v>0</v>
      </c>
      <c r="BN14">
        <v>12</v>
      </c>
      <c r="BO14">
        <v>88</v>
      </c>
      <c r="BP14">
        <v>796</v>
      </c>
      <c r="BQ14" t="s">
        <v>782</v>
      </c>
      <c r="BR14">
        <v>0</v>
      </c>
      <c r="BS14">
        <v>2</v>
      </c>
      <c r="BT14">
        <v>1</v>
      </c>
      <c r="BU14" t="s">
        <v>782</v>
      </c>
      <c r="BV14">
        <v>9</v>
      </c>
      <c r="BW14">
        <v>46</v>
      </c>
      <c r="BX14">
        <v>39</v>
      </c>
      <c r="BY14">
        <v>3</v>
      </c>
      <c r="BZ14">
        <v>0</v>
      </c>
      <c r="CA14">
        <v>12</v>
      </c>
      <c r="CB14">
        <v>88</v>
      </c>
      <c r="CC14">
        <v>1638</v>
      </c>
      <c r="CD14">
        <v>14</v>
      </c>
      <c r="CE14">
        <v>86</v>
      </c>
      <c r="CF14">
        <v>843</v>
      </c>
      <c r="CG14">
        <v>14</v>
      </c>
      <c r="CH14">
        <v>86</v>
      </c>
      <c r="CI14">
        <v>795</v>
      </c>
      <c r="CJ14">
        <v>14</v>
      </c>
      <c r="CK14">
        <v>86</v>
      </c>
      <c r="CL14">
        <v>1638</v>
      </c>
      <c r="CM14">
        <v>19</v>
      </c>
      <c r="CN14">
        <v>81</v>
      </c>
      <c r="CO14">
        <v>843</v>
      </c>
      <c r="CP14">
        <v>22</v>
      </c>
      <c r="CQ14">
        <v>78</v>
      </c>
      <c r="CR14">
        <v>795</v>
      </c>
      <c r="CS14">
        <v>17</v>
      </c>
      <c r="CT14">
        <v>83</v>
      </c>
      <c r="CU14">
        <v>1499</v>
      </c>
      <c r="CV14">
        <v>8</v>
      </c>
      <c r="CW14">
        <v>92</v>
      </c>
      <c r="CX14">
        <v>780</v>
      </c>
      <c r="CY14">
        <v>9</v>
      </c>
      <c r="CZ14">
        <v>91</v>
      </c>
      <c r="DA14">
        <v>719</v>
      </c>
      <c r="DB14">
        <v>8</v>
      </c>
      <c r="DC14">
        <v>92</v>
      </c>
      <c r="DD14">
        <v>1502</v>
      </c>
      <c r="DE14">
        <v>12</v>
      </c>
      <c r="DF14">
        <v>88</v>
      </c>
      <c r="DG14">
        <v>782</v>
      </c>
      <c r="DH14">
        <v>11</v>
      </c>
      <c r="DI14">
        <v>89</v>
      </c>
      <c r="DJ14">
        <v>720</v>
      </c>
      <c r="DK14">
        <v>13</v>
      </c>
      <c r="DL14">
        <v>88</v>
      </c>
    </row>
    <row r="15" spans="1:116" ht="12.75">
      <c r="A15" s="119"/>
      <c r="B15" s="119" t="s">
        <v>61</v>
      </c>
      <c r="C15">
        <v>404</v>
      </c>
      <c r="D15">
        <v>5</v>
      </c>
      <c r="E15" t="s">
        <v>782</v>
      </c>
      <c r="F15">
        <v>22</v>
      </c>
      <c r="G15" t="s">
        <v>782</v>
      </c>
      <c r="H15" t="s">
        <v>782</v>
      </c>
      <c r="I15">
        <v>29</v>
      </c>
      <c r="J15">
        <v>41</v>
      </c>
      <c r="K15">
        <v>3</v>
      </c>
      <c r="L15">
        <v>0</v>
      </c>
      <c r="M15">
        <v>0</v>
      </c>
      <c r="N15">
        <v>56</v>
      </c>
      <c r="O15">
        <v>44</v>
      </c>
      <c r="P15">
        <v>211</v>
      </c>
      <c r="Q15" t="s">
        <v>782</v>
      </c>
      <c r="R15" t="s">
        <v>782</v>
      </c>
      <c r="S15">
        <v>22</v>
      </c>
      <c r="T15" t="s">
        <v>782</v>
      </c>
      <c r="U15" t="s">
        <v>782</v>
      </c>
      <c r="V15">
        <v>29</v>
      </c>
      <c r="W15">
        <v>40</v>
      </c>
      <c r="X15">
        <v>2</v>
      </c>
      <c r="Y15" t="s">
        <v>782</v>
      </c>
      <c r="Z15">
        <v>0</v>
      </c>
      <c r="AA15">
        <v>57</v>
      </c>
      <c r="AB15">
        <v>43</v>
      </c>
      <c r="AC15">
        <v>193</v>
      </c>
      <c r="AD15" t="s">
        <v>782</v>
      </c>
      <c r="AE15" t="s">
        <v>782</v>
      </c>
      <c r="AF15">
        <v>21</v>
      </c>
      <c r="AG15" t="s">
        <v>782</v>
      </c>
      <c r="AH15" t="s">
        <v>782</v>
      </c>
      <c r="AI15">
        <v>28</v>
      </c>
      <c r="AJ15">
        <v>41</v>
      </c>
      <c r="AK15">
        <v>4</v>
      </c>
      <c r="AL15" t="s">
        <v>782</v>
      </c>
      <c r="AM15">
        <v>0</v>
      </c>
      <c r="AN15">
        <v>54</v>
      </c>
      <c r="AO15">
        <v>46</v>
      </c>
      <c r="AP15">
        <v>409</v>
      </c>
      <c r="AQ15" t="s">
        <v>782</v>
      </c>
      <c r="AR15">
        <v>0</v>
      </c>
      <c r="AS15">
        <v>15</v>
      </c>
      <c r="AT15">
        <v>4</v>
      </c>
      <c r="AU15">
        <v>1</v>
      </c>
      <c r="AV15">
        <v>29</v>
      </c>
      <c r="AW15">
        <v>40</v>
      </c>
      <c r="AX15">
        <v>6</v>
      </c>
      <c r="AY15" t="s">
        <v>782</v>
      </c>
      <c r="AZ15">
        <v>0</v>
      </c>
      <c r="BA15">
        <v>54</v>
      </c>
      <c r="BB15">
        <v>46</v>
      </c>
      <c r="BC15">
        <v>213</v>
      </c>
      <c r="BD15">
        <v>3</v>
      </c>
      <c r="BE15" t="s">
        <v>782</v>
      </c>
      <c r="BF15">
        <v>13</v>
      </c>
      <c r="BG15">
        <v>5</v>
      </c>
      <c r="BH15" t="s">
        <v>782</v>
      </c>
      <c r="BI15">
        <v>28</v>
      </c>
      <c r="BJ15">
        <v>41</v>
      </c>
      <c r="BK15">
        <v>8</v>
      </c>
      <c r="BL15" t="s">
        <v>782</v>
      </c>
      <c r="BM15">
        <v>0</v>
      </c>
      <c r="BN15">
        <v>51</v>
      </c>
      <c r="BO15">
        <v>49</v>
      </c>
      <c r="BP15">
        <v>196</v>
      </c>
      <c r="BQ15" t="s">
        <v>782</v>
      </c>
      <c r="BR15" t="s">
        <v>782</v>
      </c>
      <c r="BS15">
        <v>18</v>
      </c>
      <c r="BT15">
        <v>3</v>
      </c>
      <c r="BU15" t="s">
        <v>782</v>
      </c>
      <c r="BV15">
        <v>30</v>
      </c>
      <c r="BW15">
        <v>38</v>
      </c>
      <c r="BX15">
        <v>5</v>
      </c>
      <c r="BY15">
        <v>0</v>
      </c>
      <c r="BZ15">
        <v>0</v>
      </c>
      <c r="CA15">
        <v>57</v>
      </c>
      <c r="CB15">
        <v>43</v>
      </c>
      <c r="CC15">
        <v>403</v>
      </c>
      <c r="CD15">
        <v>64</v>
      </c>
      <c r="CE15">
        <v>36</v>
      </c>
      <c r="CF15">
        <v>210</v>
      </c>
      <c r="CG15">
        <v>63</v>
      </c>
      <c r="CH15">
        <v>37</v>
      </c>
      <c r="CI15">
        <v>193</v>
      </c>
      <c r="CJ15">
        <v>65</v>
      </c>
      <c r="CK15">
        <v>35</v>
      </c>
      <c r="CL15">
        <v>403</v>
      </c>
      <c r="CM15">
        <v>71</v>
      </c>
      <c r="CN15">
        <v>29</v>
      </c>
      <c r="CO15">
        <v>210</v>
      </c>
      <c r="CP15">
        <v>70</v>
      </c>
      <c r="CQ15">
        <v>30</v>
      </c>
      <c r="CR15">
        <v>193</v>
      </c>
      <c r="CS15">
        <v>72</v>
      </c>
      <c r="CT15">
        <v>28</v>
      </c>
      <c r="CU15">
        <v>349</v>
      </c>
      <c r="CV15">
        <v>23</v>
      </c>
      <c r="CW15">
        <v>77</v>
      </c>
      <c r="CX15">
        <v>185</v>
      </c>
      <c r="CY15">
        <v>20</v>
      </c>
      <c r="CZ15">
        <v>80</v>
      </c>
      <c r="DA15">
        <v>164</v>
      </c>
      <c r="DB15">
        <v>26</v>
      </c>
      <c r="DC15">
        <v>74</v>
      </c>
      <c r="DD15">
        <v>349</v>
      </c>
      <c r="DE15">
        <v>32</v>
      </c>
      <c r="DF15">
        <v>68</v>
      </c>
      <c r="DG15">
        <v>184</v>
      </c>
      <c r="DH15">
        <v>28</v>
      </c>
      <c r="DI15">
        <v>72</v>
      </c>
      <c r="DJ15">
        <v>165</v>
      </c>
      <c r="DK15">
        <v>35</v>
      </c>
      <c r="DL15">
        <v>65</v>
      </c>
    </row>
    <row r="16" spans="1:116" ht="12.75">
      <c r="A16" s="119"/>
      <c r="B16" s="119" t="s">
        <v>114</v>
      </c>
      <c r="C16">
        <v>1377</v>
      </c>
      <c r="D16">
        <v>2</v>
      </c>
      <c r="E16">
        <v>1</v>
      </c>
      <c r="F16">
        <v>38</v>
      </c>
      <c r="G16">
        <v>0</v>
      </c>
      <c r="H16" t="s">
        <v>782</v>
      </c>
      <c r="I16">
        <v>22</v>
      </c>
      <c r="J16">
        <v>30</v>
      </c>
      <c r="K16">
        <v>6</v>
      </c>
      <c r="L16">
        <v>0</v>
      </c>
      <c r="M16">
        <v>0</v>
      </c>
      <c r="N16">
        <v>64</v>
      </c>
      <c r="O16">
        <v>36</v>
      </c>
      <c r="P16">
        <v>724</v>
      </c>
      <c r="Q16">
        <v>2</v>
      </c>
      <c r="R16" t="s">
        <v>782</v>
      </c>
      <c r="S16">
        <v>42</v>
      </c>
      <c r="T16">
        <v>0</v>
      </c>
      <c r="U16" t="s">
        <v>782</v>
      </c>
      <c r="V16">
        <v>22</v>
      </c>
      <c r="W16">
        <v>27</v>
      </c>
      <c r="X16">
        <v>5</v>
      </c>
      <c r="Y16">
        <v>0</v>
      </c>
      <c r="Z16">
        <v>0</v>
      </c>
      <c r="AA16">
        <v>67</v>
      </c>
      <c r="AB16">
        <v>33</v>
      </c>
      <c r="AC16">
        <v>653</v>
      </c>
      <c r="AD16">
        <v>3</v>
      </c>
      <c r="AE16" t="s">
        <v>782</v>
      </c>
      <c r="AF16">
        <v>33</v>
      </c>
      <c r="AG16">
        <v>0</v>
      </c>
      <c r="AH16" t="s">
        <v>782</v>
      </c>
      <c r="AI16">
        <v>22</v>
      </c>
      <c r="AJ16">
        <v>32</v>
      </c>
      <c r="AK16">
        <v>8</v>
      </c>
      <c r="AL16">
        <v>0</v>
      </c>
      <c r="AM16">
        <v>0</v>
      </c>
      <c r="AN16">
        <v>60</v>
      </c>
      <c r="AO16">
        <v>40</v>
      </c>
      <c r="AP16">
        <v>1387</v>
      </c>
      <c r="AQ16">
        <v>2</v>
      </c>
      <c r="AR16">
        <v>0</v>
      </c>
      <c r="AS16">
        <v>27</v>
      </c>
      <c r="AT16">
        <v>5</v>
      </c>
      <c r="AU16">
        <v>2</v>
      </c>
      <c r="AV16">
        <v>26</v>
      </c>
      <c r="AW16">
        <v>32</v>
      </c>
      <c r="AX16">
        <v>6</v>
      </c>
      <c r="AY16" t="s">
        <v>782</v>
      </c>
      <c r="AZ16">
        <v>0</v>
      </c>
      <c r="BA16">
        <v>61</v>
      </c>
      <c r="BB16">
        <v>39</v>
      </c>
      <c r="BC16">
        <v>727</v>
      </c>
      <c r="BD16">
        <v>2</v>
      </c>
      <c r="BE16" t="s">
        <v>782</v>
      </c>
      <c r="BF16">
        <v>27</v>
      </c>
      <c r="BG16">
        <v>3</v>
      </c>
      <c r="BH16">
        <v>2</v>
      </c>
      <c r="BI16">
        <v>25</v>
      </c>
      <c r="BJ16">
        <v>34</v>
      </c>
      <c r="BK16">
        <v>7</v>
      </c>
      <c r="BL16" t="s">
        <v>782</v>
      </c>
      <c r="BM16">
        <v>0</v>
      </c>
      <c r="BN16">
        <v>59</v>
      </c>
      <c r="BO16">
        <v>41</v>
      </c>
      <c r="BP16">
        <v>660</v>
      </c>
      <c r="BQ16">
        <v>2</v>
      </c>
      <c r="BR16" t="s">
        <v>782</v>
      </c>
      <c r="BS16">
        <v>27</v>
      </c>
      <c r="BT16">
        <v>7</v>
      </c>
      <c r="BU16">
        <v>1</v>
      </c>
      <c r="BV16">
        <v>26</v>
      </c>
      <c r="BW16">
        <v>31</v>
      </c>
      <c r="BX16">
        <v>6</v>
      </c>
      <c r="BY16">
        <v>0</v>
      </c>
      <c r="BZ16">
        <v>0</v>
      </c>
      <c r="CA16">
        <v>64</v>
      </c>
      <c r="CB16">
        <v>36</v>
      </c>
      <c r="CC16">
        <v>1377</v>
      </c>
      <c r="CD16">
        <v>71</v>
      </c>
      <c r="CE16">
        <v>29</v>
      </c>
      <c r="CF16">
        <v>724</v>
      </c>
      <c r="CG16">
        <v>73</v>
      </c>
      <c r="CH16">
        <v>27</v>
      </c>
      <c r="CI16">
        <v>653</v>
      </c>
      <c r="CJ16">
        <v>68</v>
      </c>
      <c r="CK16">
        <v>32</v>
      </c>
      <c r="CL16">
        <v>1377</v>
      </c>
      <c r="CM16">
        <v>76</v>
      </c>
      <c r="CN16">
        <v>24</v>
      </c>
      <c r="CO16">
        <v>724</v>
      </c>
      <c r="CP16">
        <v>79</v>
      </c>
      <c r="CQ16">
        <v>21</v>
      </c>
      <c r="CR16">
        <v>653</v>
      </c>
      <c r="CS16">
        <v>71</v>
      </c>
      <c r="CT16">
        <v>29</v>
      </c>
      <c r="CU16">
        <v>1088</v>
      </c>
      <c r="CV16">
        <v>29</v>
      </c>
      <c r="CW16">
        <v>71</v>
      </c>
      <c r="CX16">
        <v>569</v>
      </c>
      <c r="CY16">
        <v>32</v>
      </c>
      <c r="CZ16">
        <v>68</v>
      </c>
      <c r="DA16">
        <v>519</v>
      </c>
      <c r="DB16">
        <v>25</v>
      </c>
      <c r="DC16">
        <v>75</v>
      </c>
      <c r="DD16">
        <v>1038</v>
      </c>
      <c r="DE16">
        <v>34</v>
      </c>
      <c r="DF16">
        <v>66</v>
      </c>
      <c r="DG16">
        <v>534</v>
      </c>
      <c r="DH16">
        <v>30</v>
      </c>
      <c r="DI16">
        <v>70</v>
      </c>
      <c r="DJ16">
        <v>504</v>
      </c>
      <c r="DK16">
        <v>38</v>
      </c>
      <c r="DL16">
        <v>62</v>
      </c>
    </row>
    <row r="17" spans="1:116" ht="12.75">
      <c r="A17" s="119"/>
      <c r="B17" s="119" t="s">
        <v>107</v>
      </c>
      <c r="C17">
        <v>21569</v>
      </c>
      <c r="D17">
        <v>0</v>
      </c>
      <c r="E17">
        <v>1</v>
      </c>
      <c r="F17">
        <v>9</v>
      </c>
      <c r="G17" t="s">
        <v>782</v>
      </c>
      <c r="H17">
        <v>0</v>
      </c>
      <c r="I17">
        <v>12</v>
      </c>
      <c r="J17">
        <v>45</v>
      </c>
      <c r="K17">
        <v>33</v>
      </c>
      <c r="L17">
        <v>0</v>
      </c>
      <c r="M17">
        <v>0</v>
      </c>
      <c r="N17">
        <v>22</v>
      </c>
      <c r="O17">
        <v>78</v>
      </c>
      <c r="P17">
        <v>11025</v>
      </c>
      <c r="Q17">
        <v>0</v>
      </c>
      <c r="R17">
        <v>1</v>
      </c>
      <c r="S17">
        <v>10</v>
      </c>
      <c r="T17" t="s">
        <v>782</v>
      </c>
      <c r="U17">
        <v>0</v>
      </c>
      <c r="V17">
        <v>14</v>
      </c>
      <c r="W17">
        <v>47</v>
      </c>
      <c r="X17">
        <v>27</v>
      </c>
      <c r="Y17">
        <v>0</v>
      </c>
      <c r="Z17">
        <v>0</v>
      </c>
      <c r="AA17">
        <v>26</v>
      </c>
      <c r="AB17">
        <v>74</v>
      </c>
      <c r="AC17">
        <v>10544</v>
      </c>
      <c r="AD17">
        <v>0</v>
      </c>
      <c r="AE17">
        <v>1</v>
      </c>
      <c r="AF17">
        <v>8</v>
      </c>
      <c r="AG17" t="s">
        <v>782</v>
      </c>
      <c r="AH17">
        <v>0</v>
      </c>
      <c r="AI17">
        <v>9</v>
      </c>
      <c r="AJ17">
        <v>43</v>
      </c>
      <c r="AK17">
        <v>38</v>
      </c>
      <c r="AL17">
        <v>0</v>
      </c>
      <c r="AM17">
        <v>0</v>
      </c>
      <c r="AN17">
        <v>18</v>
      </c>
      <c r="AO17">
        <v>82</v>
      </c>
      <c r="AP17">
        <v>21602</v>
      </c>
      <c r="AQ17">
        <v>0</v>
      </c>
      <c r="AR17">
        <v>0</v>
      </c>
      <c r="AS17">
        <v>5</v>
      </c>
      <c r="AT17">
        <v>1</v>
      </c>
      <c r="AU17">
        <v>1</v>
      </c>
      <c r="AV17">
        <v>11</v>
      </c>
      <c r="AW17">
        <v>43</v>
      </c>
      <c r="AX17">
        <v>35</v>
      </c>
      <c r="AY17">
        <v>4</v>
      </c>
      <c r="AZ17">
        <v>0</v>
      </c>
      <c r="BA17">
        <v>18</v>
      </c>
      <c r="BB17">
        <v>82</v>
      </c>
      <c r="BC17">
        <v>11040</v>
      </c>
      <c r="BD17">
        <v>0</v>
      </c>
      <c r="BE17">
        <v>0</v>
      </c>
      <c r="BF17">
        <v>5</v>
      </c>
      <c r="BG17">
        <v>1</v>
      </c>
      <c r="BH17">
        <v>1</v>
      </c>
      <c r="BI17">
        <v>10</v>
      </c>
      <c r="BJ17">
        <v>40</v>
      </c>
      <c r="BK17">
        <v>37</v>
      </c>
      <c r="BL17">
        <v>5</v>
      </c>
      <c r="BM17">
        <v>0</v>
      </c>
      <c r="BN17">
        <v>17</v>
      </c>
      <c r="BO17">
        <v>83</v>
      </c>
      <c r="BP17">
        <v>10562</v>
      </c>
      <c r="BQ17">
        <v>0</v>
      </c>
      <c r="BR17">
        <v>0</v>
      </c>
      <c r="BS17">
        <v>5</v>
      </c>
      <c r="BT17">
        <v>1</v>
      </c>
      <c r="BU17">
        <v>1</v>
      </c>
      <c r="BV17">
        <v>12</v>
      </c>
      <c r="BW17">
        <v>45</v>
      </c>
      <c r="BX17">
        <v>33</v>
      </c>
      <c r="BY17">
        <v>3</v>
      </c>
      <c r="BZ17">
        <v>0</v>
      </c>
      <c r="CA17">
        <v>19</v>
      </c>
      <c r="CB17">
        <v>81</v>
      </c>
      <c r="CC17">
        <v>21569</v>
      </c>
      <c r="CD17">
        <v>26</v>
      </c>
      <c r="CE17">
        <v>74</v>
      </c>
      <c r="CF17">
        <v>11025</v>
      </c>
      <c r="CG17">
        <v>28</v>
      </c>
      <c r="CH17">
        <v>72</v>
      </c>
      <c r="CI17">
        <v>10544</v>
      </c>
      <c r="CJ17">
        <v>24</v>
      </c>
      <c r="CK17">
        <v>76</v>
      </c>
      <c r="CL17">
        <v>21569</v>
      </c>
      <c r="CM17">
        <v>32</v>
      </c>
      <c r="CN17">
        <v>68</v>
      </c>
      <c r="CO17">
        <v>11025</v>
      </c>
      <c r="CP17">
        <v>35</v>
      </c>
      <c r="CQ17">
        <v>65</v>
      </c>
      <c r="CR17">
        <v>10544</v>
      </c>
      <c r="CS17">
        <v>28</v>
      </c>
      <c r="CT17">
        <v>72</v>
      </c>
      <c r="CU17">
        <v>16687</v>
      </c>
      <c r="CV17">
        <v>9</v>
      </c>
      <c r="CW17">
        <v>91</v>
      </c>
      <c r="CX17">
        <v>8509</v>
      </c>
      <c r="CY17">
        <v>10</v>
      </c>
      <c r="CZ17">
        <v>90</v>
      </c>
      <c r="DA17">
        <v>8178</v>
      </c>
      <c r="DB17">
        <v>8</v>
      </c>
      <c r="DC17">
        <v>92</v>
      </c>
      <c r="DD17">
        <v>16520</v>
      </c>
      <c r="DE17">
        <v>10</v>
      </c>
      <c r="DF17">
        <v>90</v>
      </c>
      <c r="DG17">
        <v>8415</v>
      </c>
      <c r="DH17">
        <v>9</v>
      </c>
      <c r="DI17">
        <v>91</v>
      </c>
      <c r="DJ17">
        <v>8105</v>
      </c>
      <c r="DK17">
        <v>10</v>
      </c>
      <c r="DL17">
        <v>90</v>
      </c>
    </row>
    <row r="18" spans="1:116" ht="12.75">
      <c r="A18" s="119"/>
      <c r="B18" s="119" t="s">
        <v>12</v>
      </c>
      <c r="C18">
        <v>22656</v>
      </c>
      <c r="D18">
        <v>0</v>
      </c>
      <c r="E18">
        <v>0</v>
      </c>
      <c r="F18">
        <v>4</v>
      </c>
      <c r="G18">
        <v>0</v>
      </c>
      <c r="H18">
        <v>0</v>
      </c>
      <c r="I18">
        <v>9</v>
      </c>
      <c r="J18">
        <v>47</v>
      </c>
      <c r="K18">
        <v>40</v>
      </c>
      <c r="L18">
        <v>0</v>
      </c>
      <c r="M18" t="s">
        <v>782</v>
      </c>
      <c r="N18">
        <v>13</v>
      </c>
      <c r="O18">
        <v>87</v>
      </c>
      <c r="P18">
        <v>11577</v>
      </c>
      <c r="Q18">
        <v>0</v>
      </c>
      <c r="R18">
        <v>0</v>
      </c>
      <c r="S18">
        <v>5</v>
      </c>
      <c r="T18" t="s">
        <v>782</v>
      </c>
      <c r="U18">
        <v>0</v>
      </c>
      <c r="V18">
        <v>11</v>
      </c>
      <c r="W18">
        <v>50</v>
      </c>
      <c r="X18">
        <v>33</v>
      </c>
      <c r="Y18" t="s">
        <v>782</v>
      </c>
      <c r="Z18" t="s">
        <v>782</v>
      </c>
      <c r="AA18">
        <v>17</v>
      </c>
      <c r="AB18">
        <v>83</v>
      </c>
      <c r="AC18">
        <v>11079</v>
      </c>
      <c r="AD18">
        <v>0</v>
      </c>
      <c r="AE18">
        <v>0</v>
      </c>
      <c r="AF18">
        <v>3</v>
      </c>
      <c r="AG18" t="s">
        <v>782</v>
      </c>
      <c r="AH18">
        <v>0</v>
      </c>
      <c r="AI18">
        <v>7</v>
      </c>
      <c r="AJ18">
        <v>43</v>
      </c>
      <c r="AK18">
        <v>47</v>
      </c>
      <c r="AL18" t="s">
        <v>782</v>
      </c>
      <c r="AM18" t="s">
        <v>782</v>
      </c>
      <c r="AN18">
        <v>10</v>
      </c>
      <c r="AO18">
        <v>90</v>
      </c>
      <c r="AP18">
        <v>22671</v>
      </c>
      <c r="AQ18">
        <v>0</v>
      </c>
      <c r="AR18">
        <v>0</v>
      </c>
      <c r="AS18">
        <v>3</v>
      </c>
      <c r="AT18">
        <v>1</v>
      </c>
      <c r="AU18">
        <v>0</v>
      </c>
      <c r="AV18">
        <v>11</v>
      </c>
      <c r="AW18">
        <v>45</v>
      </c>
      <c r="AX18">
        <v>35</v>
      </c>
      <c r="AY18">
        <v>4</v>
      </c>
      <c r="AZ18" t="s">
        <v>782</v>
      </c>
      <c r="BA18">
        <v>16</v>
      </c>
      <c r="BB18">
        <v>84</v>
      </c>
      <c r="BC18">
        <v>11584</v>
      </c>
      <c r="BD18">
        <v>0</v>
      </c>
      <c r="BE18" t="s">
        <v>782</v>
      </c>
      <c r="BF18">
        <v>4</v>
      </c>
      <c r="BG18">
        <v>1</v>
      </c>
      <c r="BH18">
        <v>0</v>
      </c>
      <c r="BI18">
        <v>11</v>
      </c>
      <c r="BJ18">
        <v>42</v>
      </c>
      <c r="BK18">
        <v>37</v>
      </c>
      <c r="BL18">
        <v>5</v>
      </c>
      <c r="BM18" t="s">
        <v>782</v>
      </c>
      <c r="BN18">
        <v>16</v>
      </c>
      <c r="BO18">
        <v>84</v>
      </c>
      <c r="BP18">
        <v>11087</v>
      </c>
      <c r="BQ18">
        <v>0</v>
      </c>
      <c r="BR18" t="s">
        <v>782</v>
      </c>
      <c r="BS18">
        <v>2</v>
      </c>
      <c r="BT18">
        <v>1</v>
      </c>
      <c r="BU18">
        <v>0</v>
      </c>
      <c r="BV18">
        <v>12</v>
      </c>
      <c r="BW18">
        <v>48</v>
      </c>
      <c r="BX18">
        <v>34</v>
      </c>
      <c r="BY18">
        <v>3</v>
      </c>
      <c r="BZ18" t="s">
        <v>782</v>
      </c>
      <c r="CA18">
        <v>16</v>
      </c>
      <c r="CB18">
        <v>84</v>
      </c>
      <c r="CC18">
        <v>22651</v>
      </c>
      <c r="CD18">
        <v>20</v>
      </c>
      <c r="CE18">
        <v>80</v>
      </c>
      <c r="CF18">
        <v>11572</v>
      </c>
      <c r="CG18">
        <v>22</v>
      </c>
      <c r="CH18">
        <v>78</v>
      </c>
      <c r="CI18">
        <v>11079</v>
      </c>
      <c r="CJ18">
        <v>18</v>
      </c>
      <c r="CK18">
        <v>82</v>
      </c>
      <c r="CL18">
        <v>22651</v>
      </c>
      <c r="CM18">
        <v>24</v>
      </c>
      <c r="CN18">
        <v>76</v>
      </c>
      <c r="CO18">
        <v>11572</v>
      </c>
      <c r="CP18">
        <v>28</v>
      </c>
      <c r="CQ18">
        <v>72</v>
      </c>
      <c r="CR18">
        <v>11079</v>
      </c>
      <c r="CS18">
        <v>20</v>
      </c>
      <c r="CT18">
        <v>80</v>
      </c>
      <c r="CU18">
        <v>21502</v>
      </c>
      <c r="CV18">
        <v>10</v>
      </c>
      <c r="CW18">
        <v>90</v>
      </c>
      <c r="CX18">
        <v>10995</v>
      </c>
      <c r="CY18">
        <v>12</v>
      </c>
      <c r="CZ18">
        <v>88</v>
      </c>
      <c r="DA18">
        <v>10507</v>
      </c>
      <c r="DB18">
        <v>8</v>
      </c>
      <c r="DC18">
        <v>92</v>
      </c>
      <c r="DD18">
        <v>21526</v>
      </c>
      <c r="DE18">
        <v>13</v>
      </c>
      <c r="DF18">
        <v>87</v>
      </c>
      <c r="DG18">
        <v>11012</v>
      </c>
      <c r="DH18">
        <v>13</v>
      </c>
      <c r="DI18">
        <v>87</v>
      </c>
      <c r="DJ18">
        <v>10514</v>
      </c>
      <c r="DK18">
        <v>13</v>
      </c>
      <c r="DL18">
        <v>87</v>
      </c>
    </row>
    <row r="19" spans="1:116" ht="12.75">
      <c r="A19" s="119"/>
      <c r="B19" s="119" t="s">
        <v>62</v>
      </c>
      <c r="C19">
        <v>7063</v>
      </c>
      <c r="D19">
        <v>0</v>
      </c>
      <c r="E19">
        <v>0</v>
      </c>
      <c r="F19">
        <v>4</v>
      </c>
      <c r="G19" t="s">
        <v>782</v>
      </c>
      <c r="H19">
        <v>0</v>
      </c>
      <c r="I19">
        <v>11</v>
      </c>
      <c r="J19">
        <v>51</v>
      </c>
      <c r="K19">
        <v>33</v>
      </c>
      <c r="L19">
        <v>0</v>
      </c>
      <c r="M19">
        <v>0</v>
      </c>
      <c r="N19">
        <v>16</v>
      </c>
      <c r="O19">
        <v>84</v>
      </c>
      <c r="P19">
        <v>3582</v>
      </c>
      <c r="Q19">
        <v>0</v>
      </c>
      <c r="R19" t="s">
        <v>782</v>
      </c>
      <c r="S19">
        <v>6</v>
      </c>
      <c r="T19">
        <v>0</v>
      </c>
      <c r="U19">
        <v>0</v>
      </c>
      <c r="V19">
        <v>14</v>
      </c>
      <c r="W19">
        <v>54</v>
      </c>
      <c r="X19">
        <v>26</v>
      </c>
      <c r="Y19">
        <v>0</v>
      </c>
      <c r="Z19">
        <v>0</v>
      </c>
      <c r="AA19">
        <v>20</v>
      </c>
      <c r="AB19">
        <v>80</v>
      </c>
      <c r="AC19">
        <v>3481</v>
      </c>
      <c r="AD19">
        <v>0</v>
      </c>
      <c r="AE19" t="s">
        <v>782</v>
      </c>
      <c r="AF19">
        <v>3</v>
      </c>
      <c r="AG19" t="s">
        <v>782</v>
      </c>
      <c r="AH19">
        <v>0</v>
      </c>
      <c r="AI19">
        <v>8</v>
      </c>
      <c r="AJ19">
        <v>48</v>
      </c>
      <c r="AK19">
        <v>40</v>
      </c>
      <c r="AL19">
        <v>0</v>
      </c>
      <c r="AM19">
        <v>0</v>
      </c>
      <c r="AN19">
        <v>12</v>
      </c>
      <c r="AO19">
        <v>88</v>
      </c>
      <c r="AP19">
        <v>7066</v>
      </c>
      <c r="AQ19">
        <v>0</v>
      </c>
      <c r="AR19">
        <v>0</v>
      </c>
      <c r="AS19">
        <v>3</v>
      </c>
      <c r="AT19">
        <v>1</v>
      </c>
      <c r="AU19">
        <v>1</v>
      </c>
      <c r="AV19">
        <v>14</v>
      </c>
      <c r="AW19">
        <v>50</v>
      </c>
      <c r="AX19">
        <v>29</v>
      </c>
      <c r="AY19">
        <v>2</v>
      </c>
      <c r="AZ19">
        <v>0</v>
      </c>
      <c r="BA19">
        <v>20</v>
      </c>
      <c r="BB19">
        <v>80</v>
      </c>
      <c r="BC19">
        <v>3583</v>
      </c>
      <c r="BD19">
        <v>0</v>
      </c>
      <c r="BE19">
        <v>0</v>
      </c>
      <c r="BF19">
        <v>4</v>
      </c>
      <c r="BG19">
        <v>1</v>
      </c>
      <c r="BH19">
        <v>1</v>
      </c>
      <c r="BI19">
        <v>14</v>
      </c>
      <c r="BJ19">
        <v>48</v>
      </c>
      <c r="BK19">
        <v>30</v>
      </c>
      <c r="BL19">
        <v>2</v>
      </c>
      <c r="BM19">
        <v>0</v>
      </c>
      <c r="BN19">
        <v>20</v>
      </c>
      <c r="BO19">
        <v>80</v>
      </c>
      <c r="BP19">
        <v>3483</v>
      </c>
      <c r="BQ19">
        <v>0</v>
      </c>
      <c r="BR19">
        <v>0</v>
      </c>
      <c r="BS19">
        <v>2</v>
      </c>
      <c r="BT19">
        <v>1</v>
      </c>
      <c r="BU19">
        <v>1</v>
      </c>
      <c r="BV19">
        <v>15</v>
      </c>
      <c r="BW19">
        <v>52</v>
      </c>
      <c r="BX19">
        <v>28</v>
      </c>
      <c r="BY19">
        <v>1</v>
      </c>
      <c r="BZ19">
        <v>0</v>
      </c>
      <c r="CA19">
        <v>19</v>
      </c>
      <c r="CB19">
        <v>81</v>
      </c>
      <c r="CC19">
        <v>7060</v>
      </c>
      <c r="CD19">
        <v>24</v>
      </c>
      <c r="CE19">
        <v>76</v>
      </c>
      <c r="CF19">
        <v>3579</v>
      </c>
      <c r="CG19">
        <v>27</v>
      </c>
      <c r="CH19">
        <v>73</v>
      </c>
      <c r="CI19">
        <v>3481</v>
      </c>
      <c r="CJ19">
        <v>22</v>
      </c>
      <c r="CK19">
        <v>78</v>
      </c>
      <c r="CL19">
        <v>7060</v>
      </c>
      <c r="CM19">
        <v>29</v>
      </c>
      <c r="CN19">
        <v>71</v>
      </c>
      <c r="CO19">
        <v>3579</v>
      </c>
      <c r="CP19">
        <v>34</v>
      </c>
      <c r="CQ19">
        <v>66</v>
      </c>
      <c r="CR19">
        <v>3481</v>
      </c>
      <c r="CS19">
        <v>25</v>
      </c>
      <c r="CT19">
        <v>75</v>
      </c>
      <c r="CU19">
        <v>6948</v>
      </c>
      <c r="CV19">
        <v>11</v>
      </c>
      <c r="CW19">
        <v>89</v>
      </c>
      <c r="CX19">
        <v>3525</v>
      </c>
      <c r="CY19">
        <v>13</v>
      </c>
      <c r="CZ19">
        <v>87</v>
      </c>
      <c r="DA19">
        <v>3423</v>
      </c>
      <c r="DB19">
        <v>9</v>
      </c>
      <c r="DC19">
        <v>91</v>
      </c>
      <c r="DD19">
        <v>6949</v>
      </c>
      <c r="DE19">
        <v>16</v>
      </c>
      <c r="DF19">
        <v>84</v>
      </c>
      <c r="DG19">
        <v>3527</v>
      </c>
      <c r="DH19">
        <v>16</v>
      </c>
      <c r="DI19">
        <v>84</v>
      </c>
      <c r="DJ19">
        <v>3422</v>
      </c>
      <c r="DK19">
        <v>16</v>
      </c>
      <c r="DL19">
        <v>84</v>
      </c>
    </row>
    <row r="20" spans="1:116" ht="12.75">
      <c r="A20" s="119"/>
      <c r="B20" s="119" t="s">
        <v>63</v>
      </c>
      <c r="C20">
        <v>2464</v>
      </c>
      <c r="D20">
        <v>0</v>
      </c>
      <c r="E20" t="s">
        <v>782</v>
      </c>
      <c r="F20">
        <v>4</v>
      </c>
      <c r="G20" t="s">
        <v>782</v>
      </c>
      <c r="H20" t="s">
        <v>782</v>
      </c>
      <c r="I20">
        <v>9</v>
      </c>
      <c r="J20">
        <v>47</v>
      </c>
      <c r="K20">
        <v>40</v>
      </c>
      <c r="L20">
        <v>0</v>
      </c>
      <c r="M20">
        <v>0</v>
      </c>
      <c r="N20">
        <v>13</v>
      </c>
      <c r="O20">
        <v>87</v>
      </c>
      <c r="P20">
        <v>1230</v>
      </c>
      <c r="Q20">
        <v>0</v>
      </c>
      <c r="R20" t="s">
        <v>782</v>
      </c>
      <c r="S20">
        <v>5</v>
      </c>
      <c r="T20" t="s">
        <v>782</v>
      </c>
      <c r="U20" t="s">
        <v>782</v>
      </c>
      <c r="V20">
        <v>11</v>
      </c>
      <c r="W20">
        <v>52</v>
      </c>
      <c r="X20">
        <v>32</v>
      </c>
      <c r="Y20">
        <v>0</v>
      </c>
      <c r="Z20">
        <v>0</v>
      </c>
      <c r="AA20">
        <v>17</v>
      </c>
      <c r="AB20">
        <v>83</v>
      </c>
      <c r="AC20">
        <v>1234</v>
      </c>
      <c r="AD20">
        <v>0</v>
      </c>
      <c r="AE20" t="s">
        <v>782</v>
      </c>
      <c r="AF20">
        <v>3</v>
      </c>
      <c r="AG20">
        <v>0</v>
      </c>
      <c r="AH20">
        <v>0</v>
      </c>
      <c r="AI20">
        <v>7</v>
      </c>
      <c r="AJ20">
        <v>43</v>
      </c>
      <c r="AK20">
        <v>47</v>
      </c>
      <c r="AL20">
        <v>0</v>
      </c>
      <c r="AM20">
        <v>0</v>
      </c>
      <c r="AN20">
        <v>10</v>
      </c>
      <c r="AO20">
        <v>90</v>
      </c>
      <c r="AP20">
        <v>2467</v>
      </c>
      <c r="AQ20">
        <v>0</v>
      </c>
      <c r="AR20" t="s">
        <v>782</v>
      </c>
      <c r="AS20">
        <v>3</v>
      </c>
      <c r="AT20">
        <v>1</v>
      </c>
      <c r="AU20">
        <v>1</v>
      </c>
      <c r="AV20">
        <v>12</v>
      </c>
      <c r="AW20">
        <v>46</v>
      </c>
      <c r="AX20">
        <v>34</v>
      </c>
      <c r="AY20">
        <v>3</v>
      </c>
      <c r="AZ20">
        <v>0</v>
      </c>
      <c r="BA20">
        <v>17</v>
      </c>
      <c r="BB20">
        <v>83</v>
      </c>
      <c r="BC20">
        <v>1231</v>
      </c>
      <c r="BD20">
        <v>0</v>
      </c>
      <c r="BE20" t="s">
        <v>782</v>
      </c>
      <c r="BF20">
        <v>3</v>
      </c>
      <c r="BG20">
        <v>1</v>
      </c>
      <c r="BH20">
        <v>0</v>
      </c>
      <c r="BI20">
        <v>11</v>
      </c>
      <c r="BJ20">
        <v>44</v>
      </c>
      <c r="BK20">
        <v>36</v>
      </c>
      <c r="BL20">
        <v>4</v>
      </c>
      <c r="BM20">
        <v>0</v>
      </c>
      <c r="BN20">
        <v>16</v>
      </c>
      <c r="BO20">
        <v>84</v>
      </c>
      <c r="BP20">
        <v>1236</v>
      </c>
      <c r="BQ20">
        <v>0</v>
      </c>
      <c r="BR20" t="s">
        <v>782</v>
      </c>
      <c r="BS20">
        <v>3</v>
      </c>
      <c r="BT20">
        <v>1</v>
      </c>
      <c r="BU20">
        <v>1</v>
      </c>
      <c r="BV20">
        <v>13</v>
      </c>
      <c r="BW20">
        <v>48</v>
      </c>
      <c r="BX20">
        <v>32</v>
      </c>
      <c r="BY20">
        <v>3</v>
      </c>
      <c r="BZ20">
        <v>0</v>
      </c>
      <c r="CA20">
        <v>18</v>
      </c>
      <c r="CB20">
        <v>82</v>
      </c>
      <c r="CC20">
        <v>2463</v>
      </c>
      <c r="CD20">
        <v>21</v>
      </c>
      <c r="CE20">
        <v>79</v>
      </c>
      <c r="CF20">
        <v>1229</v>
      </c>
      <c r="CG20">
        <v>22</v>
      </c>
      <c r="CH20">
        <v>78</v>
      </c>
      <c r="CI20">
        <v>1234</v>
      </c>
      <c r="CJ20">
        <v>20</v>
      </c>
      <c r="CK20">
        <v>80</v>
      </c>
      <c r="CL20">
        <v>2463</v>
      </c>
      <c r="CM20">
        <v>25</v>
      </c>
      <c r="CN20">
        <v>75</v>
      </c>
      <c r="CO20">
        <v>1229</v>
      </c>
      <c r="CP20">
        <v>28</v>
      </c>
      <c r="CQ20">
        <v>72</v>
      </c>
      <c r="CR20">
        <v>1234</v>
      </c>
      <c r="CS20">
        <v>22</v>
      </c>
      <c r="CT20">
        <v>78</v>
      </c>
      <c r="CU20">
        <v>2285</v>
      </c>
      <c r="CV20">
        <v>10</v>
      </c>
      <c r="CW20">
        <v>90</v>
      </c>
      <c r="CX20">
        <v>1148</v>
      </c>
      <c r="CY20">
        <v>12</v>
      </c>
      <c r="CZ20">
        <v>88</v>
      </c>
      <c r="DA20">
        <v>1137</v>
      </c>
      <c r="DB20">
        <v>7</v>
      </c>
      <c r="DC20">
        <v>93</v>
      </c>
      <c r="DD20">
        <v>2288</v>
      </c>
      <c r="DE20">
        <v>13</v>
      </c>
      <c r="DF20">
        <v>87</v>
      </c>
      <c r="DG20">
        <v>1147</v>
      </c>
      <c r="DH20">
        <v>12</v>
      </c>
      <c r="DI20">
        <v>88</v>
      </c>
      <c r="DJ20">
        <v>1141</v>
      </c>
      <c r="DK20">
        <v>14</v>
      </c>
      <c r="DL20">
        <v>86</v>
      </c>
    </row>
    <row r="21" spans="1:116" ht="12.75">
      <c r="A21" s="119"/>
      <c r="B21" s="119" t="s">
        <v>64</v>
      </c>
      <c r="C21">
        <v>4824</v>
      </c>
      <c r="D21">
        <v>0</v>
      </c>
      <c r="E21" t="s">
        <v>782</v>
      </c>
      <c r="F21">
        <v>3</v>
      </c>
      <c r="G21">
        <v>0</v>
      </c>
      <c r="H21" t="s">
        <v>782</v>
      </c>
      <c r="I21">
        <v>8</v>
      </c>
      <c r="J21">
        <v>41</v>
      </c>
      <c r="K21">
        <v>48</v>
      </c>
      <c r="L21">
        <v>0</v>
      </c>
      <c r="M21" t="s">
        <v>782</v>
      </c>
      <c r="N21">
        <v>11</v>
      </c>
      <c r="O21">
        <v>89</v>
      </c>
      <c r="P21">
        <v>2486</v>
      </c>
      <c r="Q21">
        <v>0</v>
      </c>
      <c r="R21">
        <v>0</v>
      </c>
      <c r="S21">
        <v>4</v>
      </c>
      <c r="T21">
        <v>0</v>
      </c>
      <c r="U21" t="s">
        <v>782</v>
      </c>
      <c r="V21">
        <v>10</v>
      </c>
      <c r="W21">
        <v>44</v>
      </c>
      <c r="X21">
        <v>41</v>
      </c>
      <c r="Y21" t="s">
        <v>782</v>
      </c>
      <c r="Z21">
        <v>0</v>
      </c>
      <c r="AA21">
        <v>14</v>
      </c>
      <c r="AB21">
        <v>86</v>
      </c>
      <c r="AC21">
        <v>2338</v>
      </c>
      <c r="AD21">
        <v>0</v>
      </c>
      <c r="AE21" t="s">
        <v>782</v>
      </c>
      <c r="AF21">
        <v>2</v>
      </c>
      <c r="AG21">
        <v>0</v>
      </c>
      <c r="AH21" t="s">
        <v>782</v>
      </c>
      <c r="AI21">
        <v>6</v>
      </c>
      <c r="AJ21">
        <v>38</v>
      </c>
      <c r="AK21">
        <v>54</v>
      </c>
      <c r="AL21" t="s">
        <v>782</v>
      </c>
      <c r="AM21" t="s">
        <v>782</v>
      </c>
      <c r="AN21">
        <v>8</v>
      </c>
      <c r="AO21">
        <v>92</v>
      </c>
      <c r="AP21">
        <v>4827</v>
      </c>
      <c r="AQ21">
        <v>0</v>
      </c>
      <c r="AR21" t="s">
        <v>782</v>
      </c>
      <c r="AS21">
        <v>3</v>
      </c>
      <c r="AT21">
        <v>1</v>
      </c>
      <c r="AU21">
        <v>0</v>
      </c>
      <c r="AV21">
        <v>9</v>
      </c>
      <c r="AW21">
        <v>39</v>
      </c>
      <c r="AX21">
        <v>42</v>
      </c>
      <c r="AY21">
        <v>7</v>
      </c>
      <c r="AZ21" t="s">
        <v>782</v>
      </c>
      <c r="BA21">
        <v>12</v>
      </c>
      <c r="BB21">
        <v>88</v>
      </c>
      <c r="BC21">
        <v>2489</v>
      </c>
      <c r="BD21">
        <v>0</v>
      </c>
      <c r="BE21">
        <v>0</v>
      </c>
      <c r="BF21">
        <v>3</v>
      </c>
      <c r="BG21">
        <v>0</v>
      </c>
      <c r="BH21">
        <v>0</v>
      </c>
      <c r="BI21">
        <v>8</v>
      </c>
      <c r="BJ21">
        <v>36</v>
      </c>
      <c r="BK21">
        <v>43</v>
      </c>
      <c r="BL21">
        <v>8</v>
      </c>
      <c r="BM21">
        <v>0</v>
      </c>
      <c r="BN21">
        <v>12</v>
      </c>
      <c r="BO21">
        <v>88</v>
      </c>
      <c r="BP21">
        <v>2338</v>
      </c>
      <c r="BQ21">
        <v>0</v>
      </c>
      <c r="BR21" t="s">
        <v>782</v>
      </c>
      <c r="BS21">
        <v>2</v>
      </c>
      <c r="BT21">
        <v>1</v>
      </c>
      <c r="BU21">
        <v>0</v>
      </c>
      <c r="BV21">
        <v>9</v>
      </c>
      <c r="BW21">
        <v>42</v>
      </c>
      <c r="BX21">
        <v>41</v>
      </c>
      <c r="BY21">
        <v>5</v>
      </c>
      <c r="BZ21" t="s">
        <v>782</v>
      </c>
      <c r="CA21">
        <v>12</v>
      </c>
      <c r="CB21">
        <v>88</v>
      </c>
      <c r="CC21">
        <v>4824</v>
      </c>
      <c r="CD21">
        <v>16</v>
      </c>
      <c r="CE21">
        <v>84</v>
      </c>
      <c r="CF21">
        <v>2486</v>
      </c>
      <c r="CG21">
        <v>18</v>
      </c>
      <c r="CH21">
        <v>82</v>
      </c>
      <c r="CI21">
        <v>2338</v>
      </c>
      <c r="CJ21">
        <v>14</v>
      </c>
      <c r="CK21">
        <v>86</v>
      </c>
      <c r="CL21">
        <v>4824</v>
      </c>
      <c r="CM21">
        <v>20</v>
      </c>
      <c r="CN21">
        <v>80</v>
      </c>
      <c r="CO21">
        <v>2486</v>
      </c>
      <c r="CP21">
        <v>23</v>
      </c>
      <c r="CQ21">
        <v>77</v>
      </c>
      <c r="CR21">
        <v>2338</v>
      </c>
      <c r="CS21">
        <v>16</v>
      </c>
      <c r="CT21">
        <v>84</v>
      </c>
      <c r="CU21">
        <v>4542</v>
      </c>
      <c r="CV21">
        <v>8</v>
      </c>
      <c r="CW21">
        <v>92</v>
      </c>
      <c r="CX21">
        <v>2348</v>
      </c>
      <c r="CY21">
        <v>10</v>
      </c>
      <c r="CZ21">
        <v>90</v>
      </c>
      <c r="DA21">
        <v>2194</v>
      </c>
      <c r="DB21">
        <v>7</v>
      </c>
      <c r="DC21">
        <v>93</v>
      </c>
      <c r="DD21">
        <v>4550</v>
      </c>
      <c r="DE21">
        <v>10</v>
      </c>
      <c r="DF21">
        <v>90</v>
      </c>
      <c r="DG21">
        <v>2353</v>
      </c>
      <c r="DH21">
        <v>10</v>
      </c>
      <c r="DI21">
        <v>90</v>
      </c>
      <c r="DJ21">
        <v>2197</v>
      </c>
      <c r="DK21">
        <v>11</v>
      </c>
      <c r="DL21">
        <v>89</v>
      </c>
    </row>
    <row r="22" spans="1:116" ht="12.75">
      <c r="A22" s="119"/>
      <c r="B22" s="119" t="s">
        <v>108</v>
      </c>
      <c r="C22">
        <v>8305</v>
      </c>
      <c r="D22">
        <v>0</v>
      </c>
      <c r="E22">
        <v>0</v>
      </c>
      <c r="F22">
        <v>4</v>
      </c>
      <c r="G22" t="s">
        <v>782</v>
      </c>
      <c r="H22">
        <v>0</v>
      </c>
      <c r="I22">
        <v>8</v>
      </c>
      <c r="J22">
        <v>46</v>
      </c>
      <c r="K22">
        <v>42</v>
      </c>
      <c r="L22">
        <v>0</v>
      </c>
      <c r="M22" t="s">
        <v>782</v>
      </c>
      <c r="N22">
        <v>13</v>
      </c>
      <c r="O22">
        <v>87</v>
      </c>
      <c r="P22">
        <v>4279</v>
      </c>
      <c r="Q22">
        <v>0</v>
      </c>
      <c r="R22">
        <v>0</v>
      </c>
      <c r="S22">
        <v>5</v>
      </c>
      <c r="T22" t="s">
        <v>782</v>
      </c>
      <c r="U22" t="s">
        <v>782</v>
      </c>
      <c r="V22">
        <v>10</v>
      </c>
      <c r="W22">
        <v>49</v>
      </c>
      <c r="X22">
        <v>35</v>
      </c>
      <c r="Y22">
        <v>0</v>
      </c>
      <c r="Z22" t="s">
        <v>782</v>
      </c>
      <c r="AA22">
        <v>16</v>
      </c>
      <c r="AB22">
        <v>84</v>
      </c>
      <c r="AC22">
        <v>4026</v>
      </c>
      <c r="AD22">
        <v>0</v>
      </c>
      <c r="AE22">
        <v>0</v>
      </c>
      <c r="AF22">
        <v>3</v>
      </c>
      <c r="AG22">
        <v>0</v>
      </c>
      <c r="AH22" t="s">
        <v>782</v>
      </c>
      <c r="AI22">
        <v>6</v>
      </c>
      <c r="AJ22">
        <v>42</v>
      </c>
      <c r="AK22">
        <v>49</v>
      </c>
      <c r="AL22">
        <v>0</v>
      </c>
      <c r="AM22">
        <v>0</v>
      </c>
      <c r="AN22">
        <v>9</v>
      </c>
      <c r="AO22">
        <v>91</v>
      </c>
      <c r="AP22">
        <v>8311</v>
      </c>
      <c r="AQ22">
        <v>0</v>
      </c>
      <c r="AR22">
        <v>0</v>
      </c>
      <c r="AS22">
        <v>3</v>
      </c>
      <c r="AT22">
        <v>1</v>
      </c>
      <c r="AU22">
        <v>0</v>
      </c>
      <c r="AV22">
        <v>10</v>
      </c>
      <c r="AW22">
        <v>44</v>
      </c>
      <c r="AX22">
        <v>37</v>
      </c>
      <c r="AY22">
        <v>5</v>
      </c>
      <c r="AZ22" t="s">
        <v>782</v>
      </c>
      <c r="BA22">
        <v>15</v>
      </c>
      <c r="BB22">
        <v>85</v>
      </c>
      <c r="BC22">
        <v>4281</v>
      </c>
      <c r="BD22">
        <v>0</v>
      </c>
      <c r="BE22" t="s">
        <v>782</v>
      </c>
      <c r="BF22">
        <v>4</v>
      </c>
      <c r="BG22">
        <v>1</v>
      </c>
      <c r="BH22">
        <v>0</v>
      </c>
      <c r="BI22">
        <v>10</v>
      </c>
      <c r="BJ22">
        <v>40</v>
      </c>
      <c r="BK22">
        <v>39</v>
      </c>
      <c r="BL22">
        <v>6</v>
      </c>
      <c r="BM22" t="s">
        <v>782</v>
      </c>
      <c r="BN22">
        <v>15</v>
      </c>
      <c r="BO22">
        <v>85</v>
      </c>
      <c r="BP22">
        <v>4030</v>
      </c>
      <c r="BQ22">
        <v>0</v>
      </c>
      <c r="BR22" t="s">
        <v>782</v>
      </c>
      <c r="BS22">
        <v>2</v>
      </c>
      <c r="BT22">
        <v>1</v>
      </c>
      <c r="BU22">
        <v>0</v>
      </c>
      <c r="BV22">
        <v>10</v>
      </c>
      <c r="BW22">
        <v>47</v>
      </c>
      <c r="BX22">
        <v>35</v>
      </c>
      <c r="BY22">
        <v>3</v>
      </c>
      <c r="BZ22">
        <v>0</v>
      </c>
      <c r="CA22">
        <v>14</v>
      </c>
      <c r="CB22">
        <v>86</v>
      </c>
      <c r="CC22">
        <v>8304</v>
      </c>
      <c r="CD22">
        <v>19</v>
      </c>
      <c r="CE22">
        <v>81</v>
      </c>
      <c r="CF22">
        <v>4278</v>
      </c>
      <c r="CG22">
        <v>21</v>
      </c>
      <c r="CH22">
        <v>79</v>
      </c>
      <c r="CI22">
        <v>4026</v>
      </c>
      <c r="CJ22">
        <v>16</v>
      </c>
      <c r="CK22">
        <v>84</v>
      </c>
      <c r="CL22">
        <v>8304</v>
      </c>
      <c r="CM22">
        <v>23</v>
      </c>
      <c r="CN22">
        <v>77</v>
      </c>
      <c r="CO22">
        <v>4278</v>
      </c>
      <c r="CP22">
        <v>27</v>
      </c>
      <c r="CQ22">
        <v>73</v>
      </c>
      <c r="CR22">
        <v>4026</v>
      </c>
      <c r="CS22">
        <v>19</v>
      </c>
      <c r="CT22">
        <v>81</v>
      </c>
      <c r="CU22">
        <v>7727</v>
      </c>
      <c r="CV22">
        <v>9</v>
      </c>
      <c r="CW22">
        <v>91</v>
      </c>
      <c r="CX22">
        <v>3974</v>
      </c>
      <c r="CY22">
        <v>11</v>
      </c>
      <c r="CZ22">
        <v>89</v>
      </c>
      <c r="DA22">
        <v>3753</v>
      </c>
      <c r="DB22">
        <v>7</v>
      </c>
      <c r="DC22">
        <v>93</v>
      </c>
      <c r="DD22">
        <v>7739</v>
      </c>
      <c r="DE22">
        <v>12</v>
      </c>
      <c r="DF22">
        <v>88</v>
      </c>
      <c r="DG22">
        <v>3985</v>
      </c>
      <c r="DH22">
        <v>12</v>
      </c>
      <c r="DI22">
        <v>88</v>
      </c>
      <c r="DJ22">
        <v>3754</v>
      </c>
      <c r="DK22">
        <v>12</v>
      </c>
      <c r="DL22">
        <v>88</v>
      </c>
    </row>
    <row r="23" spans="1:116" ht="12.75">
      <c r="A23" s="119"/>
      <c r="B23" s="119" t="s">
        <v>17</v>
      </c>
      <c r="C23">
        <v>51777</v>
      </c>
      <c r="D23">
        <v>0</v>
      </c>
      <c r="E23">
        <v>0</v>
      </c>
      <c r="F23">
        <v>5</v>
      </c>
      <c r="G23" t="s">
        <v>782</v>
      </c>
      <c r="H23">
        <v>0</v>
      </c>
      <c r="I23">
        <v>10</v>
      </c>
      <c r="J23">
        <v>52</v>
      </c>
      <c r="K23">
        <v>33</v>
      </c>
      <c r="L23">
        <v>0</v>
      </c>
      <c r="M23">
        <v>0</v>
      </c>
      <c r="N23">
        <v>15</v>
      </c>
      <c r="O23">
        <v>85</v>
      </c>
      <c r="P23">
        <v>26554</v>
      </c>
      <c r="Q23">
        <v>0</v>
      </c>
      <c r="R23">
        <v>0</v>
      </c>
      <c r="S23">
        <v>6</v>
      </c>
      <c r="T23" t="s">
        <v>782</v>
      </c>
      <c r="U23">
        <v>0</v>
      </c>
      <c r="V23">
        <v>12</v>
      </c>
      <c r="W23">
        <v>53</v>
      </c>
      <c r="X23">
        <v>28</v>
      </c>
      <c r="Y23">
        <v>0</v>
      </c>
      <c r="Z23">
        <v>0</v>
      </c>
      <c r="AA23">
        <v>18</v>
      </c>
      <c r="AB23">
        <v>82</v>
      </c>
      <c r="AC23">
        <v>25223</v>
      </c>
      <c r="AD23">
        <v>0</v>
      </c>
      <c r="AE23">
        <v>0</v>
      </c>
      <c r="AF23">
        <v>3</v>
      </c>
      <c r="AG23" t="s">
        <v>782</v>
      </c>
      <c r="AH23">
        <v>0</v>
      </c>
      <c r="AI23">
        <v>7</v>
      </c>
      <c r="AJ23">
        <v>50</v>
      </c>
      <c r="AK23">
        <v>39</v>
      </c>
      <c r="AL23">
        <v>0</v>
      </c>
      <c r="AM23">
        <v>0</v>
      </c>
      <c r="AN23">
        <v>11</v>
      </c>
      <c r="AO23">
        <v>89</v>
      </c>
      <c r="AP23">
        <v>51823</v>
      </c>
      <c r="AQ23">
        <v>0</v>
      </c>
      <c r="AR23">
        <v>0</v>
      </c>
      <c r="AS23">
        <v>3</v>
      </c>
      <c r="AT23">
        <v>1</v>
      </c>
      <c r="AU23">
        <v>0</v>
      </c>
      <c r="AV23">
        <v>11</v>
      </c>
      <c r="AW23">
        <v>44</v>
      </c>
      <c r="AX23">
        <v>35</v>
      </c>
      <c r="AY23">
        <v>5</v>
      </c>
      <c r="AZ23">
        <v>0</v>
      </c>
      <c r="BA23">
        <v>16</v>
      </c>
      <c r="BB23">
        <v>84</v>
      </c>
      <c r="BC23">
        <v>26578</v>
      </c>
      <c r="BD23">
        <v>0</v>
      </c>
      <c r="BE23">
        <v>0</v>
      </c>
      <c r="BF23">
        <v>4</v>
      </c>
      <c r="BG23">
        <v>1</v>
      </c>
      <c r="BH23">
        <v>0</v>
      </c>
      <c r="BI23">
        <v>10</v>
      </c>
      <c r="BJ23">
        <v>42</v>
      </c>
      <c r="BK23">
        <v>37</v>
      </c>
      <c r="BL23">
        <v>6</v>
      </c>
      <c r="BM23" t="s">
        <v>782</v>
      </c>
      <c r="BN23">
        <v>16</v>
      </c>
      <c r="BO23">
        <v>84</v>
      </c>
      <c r="BP23">
        <v>25245</v>
      </c>
      <c r="BQ23">
        <v>0</v>
      </c>
      <c r="BR23">
        <v>0</v>
      </c>
      <c r="BS23">
        <v>3</v>
      </c>
      <c r="BT23">
        <v>1</v>
      </c>
      <c r="BU23">
        <v>0</v>
      </c>
      <c r="BV23">
        <v>12</v>
      </c>
      <c r="BW23">
        <v>48</v>
      </c>
      <c r="BX23">
        <v>33</v>
      </c>
      <c r="BY23">
        <v>3</v>
      </c>
      <c r="BZ23" t="s">
        <v>782</v>
      </c>
      <c r="CA23">
        <v>16</v>
      </c>
      <c r="CB23">
        <v>84</v>
      </c>
      <c r="CC23">
        <v>51774</v>
      </c>
      <c r="CD23">
        <v>20</v>
      </c>
      <c r="CE23">
        <v>80</v>
      </c>
      <c r="CF23">
        <v>26551</v>
      </c>
      <c r="CG23">
        <v>22</v>
      </c>
      <c r="CH23">
        <v>78</v>
      </c>
      <c r="CI23">
        <v>25223</v>
      </c>
      <c r="CJ23">
        <v>18</v>
      </c>
      <c r="CK23">
        <v>82</v>
      </c>
      <c r="CL23">
        <v>51774</v>
      </c>
      <c r="CM23">
        <v>25</v>
      </c>
      <c r="CN23">
        <v>75</v>
      </c>
      <c r="CO23">
        <v>26551</v>
      </c>
      <c r="CP23">
        <v>28</v>
      </c>
      <c r="CQ23">
        <v>72</v>
      </c>
      <c r="CR23">
        <v>25223</v>
      </c>
      <c r="CS23">
        <v>21</v>
      </c>
      <c r="CT23">
        <v>79</v>
      </c>
      <c r="CU23">
        <v>47830</v>
      </c>
      <c r="CV23">
        <v>8</v>
      </c>
      <c r="CW23">
        <v>92</v>
      </c>
      <c r="CX23">
        <v>24503</v>
      </c>
      <c r="CY23">
        <v>9</v>
      </c>
      <c r="CZ23">
        <v>91</v>
      </c>
      <c r="DA23">
        <v>23327</v>
      </c>
      <c r="DB23">
        <v>7</v>
      </c>
      <c r="DC23">
        <v>93</v>
      </c>
      <c r="DD23">
        <v>47875</v>
      </c>
      <c r="DE23">
        <v>11</v>
      </c>
      <c r="DF23">
        <v>89</v>
      </c>
      <c r="DG23">
        <v>24536</v>
      </c>
      <c r="DH23">
        <v>10</v>
      </c>
      <c r="DI23">
        <v>90</v>
      </c>
      <c r="DJ23">
        <v>23339</v>
      </c>
      <c r="DK23">
        <v>11</v>
      </c>
      <c r="DL23">
        <v>89</v>
      </c>
    </row>
    <row r="24" spans="1:116" ht="12.75">
      <c r="A24" s="119"/>
      <c r="B24" s="119" t="s">
        <v>65</v>
      </c>
      <c r="C24">
        <v>13207</v>
      </c>
      <c r="D24">
        <v>0</v>
      </c>
      <c r="E24">
        <v>0</v>
      </c>
      <c r="F24">
        <v>3</v>
      </c>
      <c r="G24">
        <v>0</v>
      </c>
      <c r="H24">
        <v>0</v>
      </c>
      <c r="I24">
        <v>7</v>
      </c>
      <c r="J24">
        <v>47</v>
      </c>
      <c r="K24">
        <v>43</v>
      </c>
      <c r="L24">
        <v>0</v>
      </c>
      <c r="M24">
        <v>0</v>
      </c>
      <c r="N24">
        <v>10</v>
      </c>
      <c r="O24">
        <v>90</v>
      </c>
      <c r="P24">
        <v>6926</v>
      </c>
      <c r="Q24">
        <v>0</v>
      </c>
      <c r="R24">
        <v>0</v>
      </c>
      <c r="S24">
        <v>4</v>
      </c>
      <c r="T24">
        <v>0</v>
      </c>
      <c r="U24" t="s">
        <v>782</v>
      </c>
      <c r="V24">
        <v>8</v>
      </c>
      <c r="W24">
        <v>51</v>
      </c>
      <c r="X24">
        <v>36</v>
      </c>
      <c r="Y24">
        <v>0</v>
      </c>
      <c r="Z24">
        <v>0</v>
      </c>
      <c r="AA24">
        <v>12</v>
      </c>
      <c r="AB24">
        <v>88</v>
      </c>
      <c r="AC24">
        <v>6281</v>
      </c>
      <c r="AD24">
        <v>0</v>
      </c>
      <c r="AE24">
        <v>0</v>
      </c>
      <c r="AF24">
        <v>2</v>
      </c>
      <c r="AG24">
        <v>0</v>
      </c>
      <c r="AH24" t="s">
        <v>782</v>
      </c>
      <c r="AI24">
        <v>5</v>
      </c>
      <c r="AJ24">
        <v>43</v>
      </c>
      <c r="AK24">
        <v>50</v>
      </c>
      <c r="AL24">
        <v>0</v>
      </c>
      <c r="AM24">
        <v>0</v>
      </c>
      <c r="AN24">
        <v>7</v>
      </c>
      <c r="AO24">
        <v>93</v>
      </c>
      <c r="AP24">
        <v>13214</v>
      </c>
      <c r="AQ24">
        <v>0</v>
      </c>
      <c r="AR24">
        <v>0</v>
      </c>
      <c r="AS24">
        <v>2</v>
      </c>
      <c r="AT24">
        <v>0</v>
      </c>
      <c r="AU24">
        <v>0</v>
      </c>
      <c r="AV24">
        <v>7</v>
      </c>
      <c r="AW24">
        <v>39</v>
      </c>
      <c r="AX24">
        <v>44</v>
      </c>
      <c r="AY24">
        <v>8</v>
      </c>
      <c r="AZ24">
        <v>0</v>
      </c>
      <c r="BA24">
        <v>10</v>
      </c>
      <c r="BB24">
        <v>90</v>
      </c>
      <c r="BC24">
        <v>6931</v>
      </c>
      <c r="BD24">
        <v>0</v>
      </c>
      <c r="BE24" t="s">
        <v>782</v>
      </c>
      <c r="BF24">
        <v>3</v>
      </c>
      <c r="BG24">
        <v>0</v>
      </c>
      <c r="BH24">
        <v>0</v>
      </c>
      <c r="BI24">
        <v>7</v>
      </c>
      <c r="BJ24">
        <v>36</v>
      </c>
      <c r="BK24">
        <v>44</v>
      </c>
      <c r="BL24">
        <v>9</v>
      </c>
      <c r="BM24">
        <v>0</v>
      </c>
      <c r="BN24">
        <v>11</v>
      </c>
      <c r="BO24">
        <v>89</v>
      </c>
      <c r="BP24">
        <v>6283</v>
      </c>
      <c r="BQ24">
        <v>0</v>
      </c>
      <c r="BR24" t="s">
        <v>782</v>
      </c>
      <c r="BS24">
        <v>2</v>
      </c>
      <c r="BT24">
        <v>0</v>
      </c>
      <c r="BU24">
        <v>0</v>
      </c>
      <c r="BV24">
        <v>8</v>
      </c>
      <c r="BW24">
        <v>41</v>
      </c>
      <c r="BX24">
        <v>43</v>
      </c>
      <c r="BY24">
        <v>6</v>
      </c>
      <c r="BZ24">
        <v>0</v>
      </c>
      <c r="CA24">
        <v>10</v>
      </c>
      <c r="CB24">
        <v>90</v>
      </c>
      <c r="CC24">
        <v>13207</v>
      </c>
      <c r="CD24">
        <v>14</v>
      </c>
      <c r="CE24">
        <v>86</v>
      </c>
      <c r="CF24">
        <v>6926</v>
      </c>
      <c r="CG24">
        <v>16</v>
      </c>
      <c r="CH24">
        <v>84</v>
      </c>
      <c r="CI24">
        <v>6281</v>
      </c>
      <c r="CJ24">
        <v>12</v>
      </c>
      <c r="CK24">
        <v>88</v>
      </c>
      <c r="CL24">
        <v>13207</v>
      </c>
      <c r="CM24">
        <v>17</v>
      </c>
      <c r="CN24">
        <v>83</v>
      </c>
      <c r="CO24">
        <v>6926</v>
      </c>
      <c r="CP24">
        <v>20</v>
      </c>
      <c r="CQ24">
        <v>80</v>
      </c>
      <c r="CR24">
        <v>6281</v>
      </c>
      <c r="CS24">
        <v>14</v>
      </c>
      <c r="CT24">
        <v>86</v>
      </c>
      <c r="CU24">
        <v>12325</v>
      </c>
      <c r="CV24">
        <v>8</v>
      </c>
      <c r="CW24">
        <v>92</v>
      </c>
      <c r="CX24">
        <v>6474</v>
      </c>
      <c r="CY24">
        <v>9</v>
      </c>
      <c r="CZ24">
        <v>91</v>
      </c>
      <c r="DA24">
        <v>5851</v>
      </c>
      <c r="DB24">
        <v>7</v>
      </c>
      <c r="DC24">
        <v>93</v>
      </c>
      <c r="DD24">
        <v>12356</v>
      </c>
      <c r="DE24">
        <v>8</v>
      </c>
      <c r="DF24">
        <v>92</v>
      </c>
      <c r="DG24">
        <v>6498</v>
      </c>
      <c r="DH24">
        <v>8</v>
      </c>
      <c r="DI24">
        <v>92</v>
      </c>
      <c r="DJ24">
        <v>5858</v>
      </c>
      <c r="DK24">
        <v>9</v>
      </c>
      <c r="DL24">
        <v>91</v>
      </c>
    </row>
    <row r="25" spans="1:116" ht="12.75">
      <c r="A25" s="119"/>
      <c r="B25" s="119" t="s">
        <v>66</v>
      </c>
      <c r="C25">
        <v>22088</v>
      </c>
      <c r="D25">
        <v>0</v>
      </c>
      <c r="E25">
        <v>0</v>
      </c>
      <c r="F25">
        <v>6</v>
      </c>
      <c r="G25" t="s">
        <v>782</v>
      </c>
      <c r="H25">
        <v>0</v>
      </c>
      <c r="I25">
        <v>12</v>
      </c>
      <c r="J25">
        <v>56</v>
      </c>
      <c r="K25">
        <v>26</v>
      </c>
      <c r="L25">
        <v>0</v>
      </c>
      <c r="M25">
        <v>0</v>
      </c>
      <c r="N25">
        <v>18</v>
      </c>
      <c r="O25">
        <v>82</v>
      </c>
      <c r="P25">
        <v>11277</v>
      </c>
      <c r="Q25">
        <v>0</v>
      </c>
      <c r="R25">
        <v>0</v>
      </c>
      <c r="S25">
        <v>7</v>
      </c>
      <c r="T25">
        <v>0</v>
      </c>
      <c r="U25">
        <v>0</v>
      </c>
      <c r="V25">
        <v>15</v>
      </c>
      <c r="W25">
        <v>55</v>
      </c>
      <c r="X25">
        <v>22</v>
      </c>
      <c r="Y25">
        <v>0</v>
      </c>
      <c r="Z25">
        <v>0</v>
      </c>
      <c r="AA25">
        <v>22</v>
      </c>
      <c r="AB25">
        <v>78</v>
      </c>
      <c r="AC25">
        <v>10811</v>
      </c>
      <c r="AD25">
        <v>0</v>
      </c>
      <c r="AE25">
        <v>0</v>
      </c>
      <c r="AF25">
        <v>4</v>
      </c>
      <c r="AG25" t="s">
        <v>782</v>
      </c>
      <c r="AH25">
        <v>0</v>
      </c>
      <c r="AI25">
        <v>10</v>
      </c>
      <c r="AJ25">
        <v>56</v>
      </c>
      <c r="AK25">
        <v>30</v>
      </c>
      <c r="AL25">
        <v>0</v>
      </c>
      <c r="AM25">
        <v>0</v>
      </c>
      <c r="AN25">
        <v>14</v>
      </c>
      <c r="AO25">
        <v>86</v>
      </c>
      <c r="AP25">
        <v>22106</v>
      </c>
      <c r="AQ25">
        <v>0</v>
      </c>
      <c r="AR25">
        <v>0</v>
      </c>
      <c r="AS25">
        <v>4</v>
      </c>
      <c r="AT25">
        <v>1</v>
      </c>
      <c r="AU25">
        <v>1</v>
      </c>
      <c r="AV25">
        <v>14</v>
      </c>
      <c r="AW25">
        <v>49</v>
      </c>
      <c r="AX25">
        <v>29</v>
      </c>
      <c r="AY25">
        <v>2</v>
      </c>
      <c r="AZ25">
        <v>0</v>
      </c>
      <c r="BA25">
        <v>20</v>
      </c>
      <c r="BB25">
        <v>80</v>
      </c>
      <c r="BC25">
        <v>11284</v>
      </c>
      <c r="BD25">
        <v>0</v>
      </c>
      <c r="BE25">
        <v>0</v>
      </c>
      <c r="BF25">
        <v>5</v>
      </c>
      <c r="BG25">
        <v>1</v>
      </c>
      <c r="BH25">
        <v>1</v>
      </c>
      <c r="BI25">
        <v>13</v>
      </c>
      <c r="BJ25">
        <v>46</v>
      </c>
      <c r="BK25">
        <v>32</v>
      </c>
      <c r="BL25">
        <v>3</v>
      </c>
      <c r="BM25" t="s">
        <v>782</v>
      </c>
      <c r="BN25">
        <v>20</v>
      </c>
      <c r="BO25">
        <v>80</v>
      </c>
      <c r="BP25">
        <v>10822</v>
      </c>
      <c r="BQ25">
        <v>0</v>
      </c>
      <c r="BR25">
        <v>0</v>
      </c>
      <c r="BS25">
        <v>3</v>
      </c>
      <c r="BT25">
        <v>1</v>
      </c>
      <c r="BU25">
        <v>1</v>
      </c>
      <c r="BV25">
        <v>15</v>
      </c>
      <c r="BW25">
        <v>52</v>
      </c>
      <c r="BX25">
        <v>26</v>
      </c>
      <c r="BY25">
        <v>1</v>
      </c>
      <c r="BZ25" t="s">
        <v>782</v>
      </c>
      <c r="CA25">
        <v>21</v>
      </c>
      <c r="CB25">
        <v>79</v>
      </c>
      <c r="CC25">
        <v>22086</v>
      </c>
      <c r="CD25">
        <v>25</v>
      </c>
      <c r="CE25">
        <v>75</v>
      </c>
      <c r="CF25">
        <v>11275</v>
      </c>
      <c r="CG25">
        <v>27</v>
      </c>
      <c r="CH25">
        <v>73</v>
      </c>
      <c r="CI25">
        <v>10811</v>
      </c>
      <c r="CJ25">
        <v>23</v>
      </c>
      <c r="CK25">
        <v>77</v>
      </c>
      <c r="CL25">
        <v>22086</v>
      </c>
      <c r="CM25">
        <v>31</v>
      </c>
      <c r="CN25">
        <v>69</v>
      </c>
      <c r="CO25">
        <v>11275</v>
      </c>
      <c r="CP25">
        <v>34</v>
      </c>
      <c r="CQ25">
        <v>66</v>
      </c>
      <c r="CR25">
        <v>10811</v>
      </c>
      <c r="CS25">
        <v>27</v>
      </c>
      <c r="CT25">
        <v>73</v>
      </c>
      <c r="CU25">
        <v>20767</v>
      </c>
      <c r="CV25">
        <v>9</v>
      </c>
      <c r="CW25">
        <v>91</v>
      </c>
      <c r="CX25">
        <v>10596</v>
      </c>
      <c r="CY25">
        <v>10</v>
      </c>
      <c r="CZ25">
        <v>90</v>
      </c>
      <c r="DA25">
        <v>10171</v>
      </c>
      <c r="DB25">
        <v>8</v>
      </c>
      <c r="DC25">
        <v>92</v>
      </c>
      <c r="DD25">
        <v>20759</v>
      </c>
      <c r="DE25">
        <v>13</v>
      </c>
      <c r="DF25">
        <v>87</v>
      </c>
      <c r="DG25">
        <v>10597</v>
      </c>
      <c r="DH25">
        <v>12</v>
      </c>
      <c r="DI25">
        <v>88</v>
      </c>
      <c r="DJ25">
        <v>10162</v>
      </c>
      <c r="DK25">
        <v>15</v>
      </c>
      <c r="DL25">
        <v>85</v>
      </c>
    </row>
    <row r="26" spans="1:116" ht="12.75">
      <c r="A26" s="119"/>
      <c r="B26" s="119" t="s">
        <v>67</v>
      </c>
      <c r="C26">
        <v>8940</v>
      </c>
      <c r="D26">
        <v>0</v>
      </c>
      <c r="E26">
        <v>0</v>
      </c>
      <c r="F26">
        <v>4</v>
      </c>
      <c r="G26" t="s">
        <v>782</v>
      </c>
      <c r="H26">
        <v>0</v>
      </c>
      <c r="I26">
        <v>8</v>
      </c>
      <c r="J26">
        <v>54</v>
      </c>
      <c r="K26">
        <v>34</v>
      </c>
      <c r="L26">
        <v>0</v>
      </c>
      <c r="M26">
        <v>0</v>
      </c>
      <c r="N26">
        <v>13</v>
      </c>
      <c r="O26">
        <v>87</v>
      </c>
      <c r="P26">
        <v>4467</v>
      </c>
      <c r="Q26" t="s">
        <v>782</v>
      </c>
      <c r="R26">
        <v>0</v>
      </c>
      <c r="S26">
        <v>5</v>
      </c>
      <c r="T26" t="s">
        <v>782</v>
      </c>
      <c r="U26" t="s">
        <v>782</v>
      </c>
      <c r="V26">
        <v>10</v>
      </c>
      <c r="W26">
        <v>56</v>
      </c>
      <c r="X26">
        <v>28</v>
      </c>
      <c r="Y26" t="s">
        <v>782</v>
      </c>
      <c r="Z26">
        <v>0</v>
      </c>
      <c r="AA26">
        <v>16</v>
      </c>
      <c r="AB26">
        <v>84</v>
      </c>
      <c r="AC26">
        <v>4473</v>
      </c>
      <c r="AD26" t="s">
        <v>782</v>
      </c>
      <c r="AE26">
        <v>0</v>
      </c>
      <c r="AF26">
        <v>3</v>
      </c>
      <c r="AG26">
        <v>0</v>
      </c>
      <c r="AH26" t="s">
        <v>782</v>
      </c>
      <c r="AI26">
        <v>7</v>
      </c>
      <c r="AJ26">
        <v>51</v>
      </c>
      <c r="AK26">
        <v>39</v>
      </c>
      <c r="AL26" t="s">
        <v>782</v>
      </c>
      <c r="AM26">
        <v>0</v>
      </c>
      <c r="AN26">
        <v>10</v>
      </c>
      <c r="AO26">
        <v>90</v>
      </c>
      <c r="AP26">
        <v>8954</v>
      </c>
      <c r="AQ26">
        <v>0</v>
      </c>
      <c r="AR26">
        <v>0</v>
      </c>
      <c r="AS26">
        <v>3</v>
      </c>
      <c r="AT26">
        <v>1</v>
      </c>
      <c r="AU26">
        <v>0</v>
      </c>
      <c r="AV26">
        <v>11</v>
      </c>
      <c r="AW26">
        <v>48</v>
      </c>
      <c r="AX26">
        <v>34</v>
      </c>
      <c r="AY26">
        <v>3</v>
      </c>
      <c r="AZ26">
        <v>0</v>
      </c>
      <c r="BA26">
        <v>15</v>
      </c>
      <c r="BB26">
        <v>85</v>
      </c>
      <c r="BC26">
        <v>4476</v>
      </c>
      <c r="BD26" t="s">
        <v>782</v>
      </c>
      <c r="BE26" t="s">
        <v>782</v>
      </c>
      <c r="BF26">
        <v>4</v>
      </c>
      <c r="BG26">
        <v>1</v>
      </c>
      <c r="BH26">
        <v>0</v>
      </c>
      <c r="BI26">
        <v>10</v>
      </c>
      <c r="BJ26">
        <v>44</v>
      </c>
      <c r="BK26">
        <v>37</v>
      </c>
      <c r="BL26">
        <v>3</v>
      </c>
      <c r="BM26">
        <v>0</v>
      </c>
      <c r="BN26">
        <v>15</v>
      </c>
      <c r="BO26">
        <v>85</v>
      </c>
      <c r="BP26">
        <v>4478</v>
      </c>
      <c r="BQ26" t="s">
        <v>782</v>
      </c>
      <c r="BR26" t="s">
        <v>782</v>
      </c>
      <c r="BS26">
        <v>3</v>
      </c>
      <c r="BT26">
        <v>1</v>
      </c>
      <c r="BU26">
        <v>0</v>
      </c>
      <c r="BV26">
        <v>12</v>
      </c>
      <c r="BW26">
        <v>51</v>
      </c>
      <c r="BX26">
        <v>31</v>
      </c>
      <c r="BY26">
        <v>2</v>
      </c>
      <c r="BZ26">
        <v>0</v>
      </c>
      <c r="CA26">
        <v>16</v>
      </c>
      <c r="CB26">
        <v>84</v>
      </c>
      <c r="CC26">
        <v>8940</v>
      </c>
      <c r="CD26">
        <v>19</v>
      </c>
      <c r="CE26">
        <v>81</v>
      </c>
      <c r="CF26">
        <v>4467</v>
      </c>
      <c r="CG26">
        <v>20</v>
      </c>
      <c r="CH26">
        <v>80</v>
      </c>
      <c r="CI26">
        <v>4473</v>
      </c>
      <c r="CJ26">
        <v>18</v>
      </c>
      <c r="CK26">
        <v>82</v>
      </c>
      <c r="CL26">
        <v>8940</v>
      </c>
      <c r="CM26">
        <v>23</v>
      </c>
      <c r="CN26">
        <v>77</v>
      </c>
      <c r="CO26">
        <v>4467</v>
      </c>
      <c r="CP26">
        <v>26</v>
      </c>
      <c r="CQ26">
        <v>74</v>
      </c>
      <c r="CR26">
        <v>4473</v>
      </c>
      <c r="CS26">
        <v>20</v>
      </c>
      <c r="CT26">
        <v>80</v>
      </c>
      <c r="CU26">
        <v>8574</v>
      </c>
      <c r="CV26">
        <v>6</v>
      </c>
      <c r="CW26">
        <v>94</v>
      </c>
      <c r="CX26">
        <v>4269</v>
      </c>
      <c r="CY26">
        <v>7</v>
      </c>
      <c r="CZ26">
        <v>93</v>
      </c>
      <c r="DA26">
        <v>4305</v>
      </c>
      <c r="DB26">
        <v>5</v>
      </c>
      <c r="DC26">
        <v>95</v>
      </c>
      <c r="DD26">
        <v>8576</v>
      </c>
      <c r="DE26">
        <v>9</v>
      </c>
      <c r="DF26">
        <v>91</v>
      </c>
      <c r="DG26">
        <v>4269</v>
      </c>
      <c r="DH26">
        <v>8</v>
      </c>
      <c r="DI26">
        <v>92</v>
      </c>
      <c r="DJ26">
        <v>4307</v>
      </c>
      <c r="DK26">
        <v>11</v>
      </c>
      <c r="DL26">
        <v>89</v>
      </c>
    </row>
    <row r="27" spans="1:116" ht="12.75">
      <c r="A27" s="119"/>
      <c r="B27" s="119" t="s">
        <v>109</v>
      </c>
      <c r="C27">
        <v>7542</v>
      </c>
      <c r="D27">
        <v>0</v>
      </c>
      <c r="E27">
        <v>0</v>
      </c>
      <c r="F27">
        <v>6</v>
      </c>
      <c r="G27">
        <v>0</v>
      </c>
      <c r="H27">
        <v>0</v>
      </c>
      <c r="I27">
        <v>9</v>
      </c>
      <c r="J27">
        <v>47</v>
      </c>
      <c r="K27">
        <v>38</v>
      </c>
      <c r="L27">
        <v>0</v>
      </c>
      <c r="M27">
        <v>0</v>
      </c>
      <c r="N27">
        <v>15</v>
      </c>
      <c r="O27">
        <v>85</v>
      </c>
      <c r="P27">
        <v>3884</v>
      </c>
      <c r="Q27" t="s">
        <v>782</v>
      </c>
      <c r="R27">
        <v>0</v>
      </c>
      <c r="S27">
        <v>7</v>
      </c>
      <c r="T27">
        <v>0</v>
      </c>
      <c r="U27" t="s">
        <v>782</v>
      </c>
      <c r="V27">
        <v>11</v>
      </c>
      <c r="W27">
        <v>48</v>
      </c>
      <c r="X27">
        <v>32</v>
      </c>
      <c r="Y27" t="s">
        <v>782</v>
      </c>
      <c r="Z27">
        <v>0</v>
      </c>
      <c r="AA27">
        <v>19</v>
      </c>
      <c r="AB27">
        <v>81</v>
      </c>
      <c r="AC27">
        <v>3658</v>
      </c>
      <c r="AD27" t="s">
        <v>782</v>
      </c>
      <c r="AE27">
        <v>0</v>
      </c>
      <c r="AF27">
        <v>4</v>
      </c>
      <c r="AG27">
        <v>0</v>
      </c>
      <c r="AH27" t="s">
        <v>782</v>
      </c>
      <c r="AI27">
        <v>6</v>
      </c>
      <c r="AJ27">
        <v>45</v>
      </c>
      <c r="AK27">
        <v>44</v>
      </c>
      <c r="AL27" t="s">
        <v>782</v>
      </c>
      <c r="AM27">
        <v>0</v>
      </c>
      <c r="AN27">
        <v>11</v>
      </c>
      <c r="AO27">
        <v>89</v>
      </c>
      <c r="AP27">
        <v>7549</v>
      </c>
      <c r="AQ27">
        <v>0</v>
      </c>
      <c r="AR27">
        <v>0</v>
      </c>
      <c r="AS27">
        <v>4</v>
      </c>
      <c r="AT27">
        <v>0</v>
      </c>
      <c r="AU27">
        <v>0</v>
      </c>
      <c r="AV27">
        <v>8</v>
      </c>
      <c r="AW27">
        <v>38</v>
      </c>
      <c r="AX27">
        <v>41</v>
      </c>
      <c r="AY27">
        <v>8</v>
      </c>
      <c r="AZ27">
        <v>0</v>
      </c>
      <c r="BA27">
        <v>13</v>
      </c>
      <c r="BB27">
        <v>87</v>
      </c>
      <c r="BC27">
        <v>3887</v>
      </c>
      <c r="BD27" t="s">
        <v>782</v>
      </c>
      <c r="BE27" t="s">
        <v>782</v>
      </c>
      <c r="BF27">
        <v>5</v>
      </c>
      <c r="BG27">
        <v>0</v>
      </c>
      <c r="BH27">
        <v>0</v>
      </c>
      <c r="BI27">
        <v>8</v>
      </c>
      <c r="BJ27">
        <v>36</v>
      </c>
      <c r="BK27">
        <v>40</v>
      </c>
      <c r="BL27">
        <v>10</v>
      </c>
      <c r="BM27">
        <v>0</v>
      </c>
      <c r="BN27">
        <v>14</v>
      </c>
      <c r="BO27">
        <v>86</v>
      </c>
      <c r="BP27">
        <v>3662</v>
      </c>
      <c r="BQ27" t="s">
        <v>782</v>
      </c>
      <c r="BR27" t="s">
        <v>782</v>
      </c>
      <c r="BS27">
        <v>3</v>
      </c>
      <c r="BT27">
        <v>1</v>
      </c>
      <c r="BU27">
        <v>0</v>
      </c>
      <c r="BV27">
        <v>8</v>
      </c>
      <c r="BW27">
        <v>40</v>
      </c>
      <c r="BX27">
        <v>42</v>
      </c>
      <c r="BY27">
        <v>7</v>
      </c>
      <c r="BZ27">
        <v>0</v>
      </c>
      <c r="CA27">
        <v>12</v>
      </c>
      <c r="CB27">
        <v>88</v>
      </c>
      <c r="CC27">
        <v>7541</v>
      </c>
      <c r="CD27">
        <v>19</v>
      </c>
      <c r="CE27">
        <v>81</v>
      </c>
      <c r="CF27">
        <v>3883</v>
      </c>
      <c r="CG27">
        <v>22</v>
      </c>
      <c r="CH27">
        <v>78</v>
      </c>
      <c r="CI27">
        <v>3658</v>
      </c>
      <c r="CJ27">
        <v>15</v>
      </c>
      <c r="CK27">
        <v>85</v>
      </c>
      <c r="CL27">
        <v>7541</v>
      </c>
      <c r="CM27">
        <v>23</v>
      </c>
      <c r="CN27">
        <v>77</v>
      </c>
      <c r="CO27">
        <v>3883</v>
      </c>
      <c r="CP27">
        <v>28</v>
      </c>
      <c r="CQ27">
        <v>72</v>
      </c>
      <c r="CR27">
        <v>3658</v>
      </c>
      <c r="CS27">
        <v>19</v>
      </c>
      <c r="CT27">
        <v>81</v>
      </c>
      <c r="CU27">
        <v>6164</v>
      </c>
      <c r="CV27">
        <v>9</v>
      </c>
      <c r="CW27">
        <v>91</v>
      </c>
      <c r="CX27">
        <v>3164</v>
      </c>
      <c r="CY27">
        <v>11</v>
      </c>
      <c r="CZ27">
        <v>89</v>
      </c>
      <c r="DA27">
        <v>3000</v>
      </c>
      <c r="DB27">
        <v>7</v>
      </c>
      <c r="DC27">
        <v>93</v>
      </c>
      <c r="DD27">
        <v>6184</v>
      </c>
      <c r="DE27">
        <v>9</v>
      </c>
      <c r="DF27">
        <v>91</v>
      </c>
      <c r="DG27">
        <v>3172</v>
      </c>
      <c r="DH27">
        <v>9</v>
      </c>
      <c r="DI27">
        <v>91</v>
      </c>
      <c r="DJ27">
        <v>3012</v>
      </c>
      <c r="DK27">
        <v>8</v>
      </c>
      <c r="DL27">
        <v>92</v>
      </c>
    </row>
    <row r="28" spans="1:116" ht="12.75">
      <c r="A28" s="119"/>
      <c r="B28" s="119" t="s">
        <v>22</v>
      </c>
      <c r="C28">
        <v>27382</v>
      </c>
      <c r="D28">
        <v>0</v>
      </c>
      <c r="E28">
        <v>0</v>
      </c>
      <c r="F28">
        <v>6</v>
      </c>
      <c r="G28">
        <v>0</v>
      </c>
      <c r="H28">
        <v>0</v>
      </c>
      <c r="I28">
        <v>10</v>
      </c>
      <c r="J28">
        <v>52</v>
      </c>
      <c r="K28">
        <v>32</v>
      </c>
      <c r="L28">
        <v>0</v>
      </c>
      <c r="M28">
        <v>0</v>
      </c>
      <c r="N28">
        <v>16</v>
      </c>
      <c r="O28">
        <v>84</v>
      </c>
      <c r="P28">
        <v>13877</v>
      </c>
      <c r="Q28">
        <v>0</v>
      </c>
      <c r="R28">
        <v>0</v>
      </c>
      <c r="S28">
        <v>7</v>
      </c>
      <c r="T28" t="s">
        <v>782</v>
      </c>
      <c r="U28">
        <v>0</v>
      </c>
      <c r="V28">
        <v>12</v>
      </c>
      <c r="W28">
        <v>55</v>
      </c>
      <c r="X28">
        <v>25</v>
      </c>
      <c r="Y28" t="s">
        <v>782</v>
      </c>
      <c r="Z28">
        <v>0</v>
      </c>
      <c r="AA28">
        <v>20</v>
      </c>
      <c r="AB28">
        <v>80</v>
      </c>
      <c r="AC28">
        <v>13505</v>
      </c>
      <c r="AD28">
        <v>0</v>
      </c>
      <c r="AE28">
        <v>0</v>
      </c>
      <c r="AF28">
        <v>4</v>
      </c>
      <c r="AG28" t="s">
        <v>782</v>
      </c>
      <c r="AH28">
        <v>0</v>
      </c>
      <c r="AI28">
        <v>8</v>
      </c>
      <c r="AJ28">
        <v>49</v>
      </c>
      <c r="AK28">
        <v>38</v>
      </c>
      <c r="AL28" t="s">
        <v>782</v>
      </c>
      <c r="AM28">
        <v>0</v>
      </c>
      <c r="AN28">
        <v>12</v>
      </c>
      <c r="AO28">
        <v>88</v>
      </c>
      <c r="AP28">
        <v>27418</v>
      </c>
      <c r="AQ28">
        <v>0</v>
      </c>
      <c r="AR28">
        <v>0</v>
      </c>
      <c r="AS28">
        <v>4</v>
      </c>
      <c r="AT28">
        <v>1</v>
      </c>
      <c r="AU28">
        <v>1</v>
      </c>
      <c r="AV28">
        <v>13</v>
      </c>
      <c r="AW28">
        <v>50</v>
      </c>
      <c r="AX28">
        <v>29</v>
      </c>
      <c r="AY28">
        <v>2</v>
      </c>
      <c r="AZ28">
        <v>0</v>
      </c>
      <c r="BA28">
        <v>20</v>
      </c>
      <c r="BB28">
        <v>80</v>
      </c>
      <c r="BC28">
        <v>13901</v>
      </c>
      <c r="BD28">
        <v>0</v>
      </c>
      <c r="BE28">
        <v>0</v>
      </c>
      <c r="BF28">
        <v>5</v>
      </c>
      <c r="BG28">
        <v>1</v>
      </c>
      <c r="BH28">
        <v>1</v>
      </c>
      <c r="BI28">
        <v>13</v>
      </c>
      <c r="BJ28">
        <v>47</v>
      </c>
      <c r="BK28">
        <v>30</v>
      </c>
      <c r="BL28">
        <v>2</v>
      </c>
      <c r="BM28">
        <v>0</v>
      </c>
      <c r="BN28">
        <v>20</v>
      </c>
      <c r="BO28">
        <v>80</v>
      </c>
      <c r="BP28">
        <v>13517</v>
      </c>
      <c r="BQ28">
        <v>0</v>
      </c>
      <c r="BR28">
        <v>0</v>
      </c>
      <c r="BS28">
        <v>3</v>
      </c>
      <c r="BT28">
        <v>1</v>
      </c>
      <c r="BU28">
        <v>1</v>
      </c>
      <c r="BV28">
        <v>14</v>
      </c>
      <c r="BW28">
        <v>52</v>
      </c>
      <c r="BX28">
        <v>28</v>
      </c>
      <c r="BY28">
        <v>2</v>
      </c>
      <c r="BZ28">
        <v>0</v>
      </c>
      <c r="CA28">
        <v>19</v>
      </c>
      <c r="CB28">
        <v>81</v>
      </c>
      <c r="CC28">
        <v>27381</v>
      </c>
      <c r="CD28">
        <v>24</v>
      </c>
      <c r="CE28">
        <v>76</v>
      </c>
      <c r="CF28">
        <v>13877</v>
      </c>
      <c r="CG28">
        <v>26</v>
      </c>
      <c r="CH28">
        <v>74</v>
      </c>
      <c r="CI28">
        <v>13504</v>
      </c>
      <c r="CJ28">
        <v>21</v>
      </c>
      <c r="CK28">
        <v>79</v>
      </c>
      <c r="CL28">
        <v>27381</v>
      </c>
      <c r="CM28">
        <v>28</v>
      </c>
      <c r="CN28">
        <v>72</v>
      </c>
      <c r="CO28">
        <v>13877</v>
      </c>
      <c r="CP28">
        <v>32</v>
      </c>
      <c r="CQ28">
        <v>68</v>
      </c>
      <c r="CR28">
        <v>13504</v>
      </c>
      <c r="CS28">
        <v>25</v>
      </c>
      <c r="CT28">
        <v>75</v>
      </c>
      <c r="CU28">
        <v>24549</v>
      </c>
      <c r="CV28">
        <v>9</v>
      </c>
      <c r="CW28">
        <v>91</v>
      </c>
      <c r="CX28">
        <v>12411</v>
      </c>
      <c r="CY28">
        <v>11</v>
      </c>
      <c r="CZ28">
        <v>89</v>
      </c>
      <c r="DA28">
        <v>12138</v>
      </c>
      <c r="DB28">
        <v>8</v>
      </c>
      <c r="DC28">
        <v>92</v>
      </c>
      <c r="DD28">
        <v>24521</v>
      </c>
      <c r="DE28">
        <v>13</v>
      </c>
      <c r="DF28">
        <v>87</v>
      </c>
      <c r="DG28">
        <v>12408</v>
      </c>
      <c r="DH28">
        <v>14</v>
      </c>
      <c r="DI28">
        <v>86</v>
      </c>
      <c r="DJ28">
        <v>12113</v>
      </c>
      <c r="DK28">
        <v>13</v>
      </c>
      <c r="DL28">
        <v>87</v>
      </c>
    </row>
    <row r="29" spans="1:116" ht="12.75">
      <c r="A29" s="119"/>
      <c r="B29" s="119" t="s">
        <v>68</v>
      </c>
      <c r="C29">
        <v>7569</v>
      </c>
      <c r="D29" t="s">
        <v>782</v>
      </c>
      <c r="E29">
        <v>0</v>
      </c>
      <c r="F29">
        <v>5</v>
      </c>
      <c r="G29">
        <v>0</v>
      </c>
      <c r="H29">
        <v>0</v>
      </c>
      <c r="I29">
        <v>12</v>
      </c>
      <c r="J29">
        <v>54</v>
      </c>
      <c r="K29">
        <v>29</v>
      </c>
      <c r="L29" t="s">
        <v>782</v>
      </c>
      <c r="M29">
        <v>0</v>
      </c>
      <c r="N29">
        <v>17</v>
      </c>
      <c r="O29">
        <v>83</v>
      </c>
      <c r="P29">
        <v>3825</v>
      </c>
      <c r="Q29" t="s">
        <v>782</v>
      </c>
      <c r="R29" t="s">
        <v>782</v>
      </c>
      <c r="S29">
        <v>7</v>
      </c>
      <c r="T29">
        <v>0</v>
      </c>
      <c r="U29" t="s">
        <v>782</v>
      </c>
      <c r="V29">
        <v>15</v>
      </c>
      <c r="W29">
        <v>56</v>
      </c>
      <c r="X29">
        <v>22</v>
      </c>
      <c r="Y29">
        <v>0</v>
      </c>
      <c r="Z29">
        <v>0</v>
      </c>
      <c r="AA29">
        <v>22</v>
      </c>
      <c r="AB29">
        <v>78</v>
      </c>
      <c r="AC29">
        <v>3744</v>
      </c>
      <c r="AD29" t="s">
        <v>782</v>
      </c>
      <c r="AE29" t="s">
        <v>782</v>
      </c>
      <c r="AF29">
        <v>3</v>
      </c>
      <c r="AG29">
        <v>0</v>
      </c>
      <c r="AH29" t="s">
        <v>782</v>
      </c>
      <c r="AI29">
        <v>9</v>
      </c>
      <c r="AJ29">
        <v>52</v>
      </c>
      <c r="AK29">
        <v>36</v>
      </c>
      <c r="AL29" t="s">
        <v>782</v>
      </c>
      <c r="AM29">
        <v>0</v>
      </c>
      <c r="AN29">
        <v>12</v>
      </c>
      <c r="AO29">
        <v>88</v>
      </c>
      <c r="AP29">
        <v>7579</v>
      </c>
      <c r="AQ29">
        <v>0</v>
      </c>
      <c r="AR29" t="s">
        <v>782</v>
      </c>
      <c r="AS29">
        <v>4</v>
      </c>
      <c r="AT29">
        <v>2</v>
      </c>
      <c r="AU29">
        <v>1</v>
      </c>
      <c r="AV29">
        <v>16</v>
      </c>
      <c r="AW29">
        <v>52</v>
      </c>
      <c r="AX29">
        <v>25</v>
      </c>
      <c r="AY29">
        <v>1</v>
      </c>
      <c r="AZ29">
        <v>0</v>
      </c>
      <c r="BA29">
        <v>22</v>
      </c>
      <c r="BB29">
        <v>78</v>
      </c>
      <c r="BC29">
        <v>3831</v>
      </c>
      <c r="BD29" t="s">
        <v>782</v>
      </c>
      <c r="BE29" t="s">
        <v>782</v>
      </c>
      <c r="BF29">
        <v>5</v>
      </c>
      <c r="BG29">
        <v>2</v>
      </c>
      <c r="BH29">
        <v>1</v>
      </c>
      <c r="BI29">
        <v>16</v>
      </c>
      <c r="BJ29">
        <v>50</v>
      </c>
      <c r="BK29">
        <v>26</v>
      </c>
      <c r="BL29">
        <v>1</v>
      </c>
      <c r="BM29">
        <v>0</v>
      </c>
      <c r="BN29">
        <v>23</v>
      </c>
      <c r="BO29">
        <v>77</v>
      </c>
      <c r="BP29">
        <v>3748</v>
      </c>
      <c r="BQ29" t="s">
        <v>782</v>
      </c>
      <c r="BR29" t="s">
        <v>782</v>
      </c>
      <c r="BS29">
        <v>3</v>
      </c>
      <c r="BT29">
        <v>2</v>
      </c>
      <c r="BU29">
        <v>1</v>
      </c>
      <c r="BV29">
        <v>16</v>
      </c>
      <c r="BW29">
        <v>53</v>
      </c>
      <c r="BX29">
        <v>25</v>
      </c>
      <c r="BY29">
        <v>1</v>
      </c>
      <c r="BZ29">
        <v>0</v>
      </c>
      <c r="CA29">
        <v>21</v>
      </c>
      <c r="CB29">
        <v>79</v>
      </c>
      <c r="CC29">
        <v>7569</v>
      </c>
      <c r="CD29">
        <v>26</v>
      </c>
      <c r="CE29">
        <v>74</v>
      </c>
      <c r="CF29">
        <v>3825</v>
      </c>
      <c r="CG29">
        <v>29</v>
      </c>
      <c r="CH29">
        <v>71</v>
      </c>
      <c r="CI29">
        <v>3744</v>
      </c>
      <c r="CJ29">
        <v>23</v>
      </c>
      <c r="CK29">
        <v>77</v>
      </c>
      <c r="CL29">
        <v>7569</v>
      </c>
      <c r="CM29">
        <v>31</v>
      </c>
      <c r="CN29">
        <v>69</v>
      </c>
      <c r="CO29">
        <v>3825</v>
      </c>
      <c r="CP29">
        <v>35</v>
      </c>
      <c r="CQ29">
        <v>65</v>
      </c>
      <c r="CR29">
        <v>3744</v>
      </c>
      <c r="CS29">
        <v>27</v>
      </c>
      <c r="CT29">
        <v>73</v>
      </c>
      <c r="CU29">
        <v>7237</v>
      </c>
      <c r="CV29">
        <v>10</v>
      </c>
      <c r="CW29">
        <v>90</v>
      </c>
      <c r="CX29">
        <v>3649</v>
      </c>
      <c r="CY29">
        <v>12</v>
      </c>
      <c r="CZ29">
        <v>88</v>
      </c>
      <c r="DA29">
        <v>3588</v>
      </c>
      <c r="DB29">
        <v>8</v>
      </c>
      <c r="DC29">
        <v>92</v>
      </c>
      <c r="DD29">
        <v>7239</v>
      </c>
      <c r="DE29">
        <v>17</v>
      </c>
      <c r="DF29">
        <v>83</v>
      </c>
      <c r="DG29">
        <v>3650</v>
      </c>
      <c r="DH29">
        <v>17</v>
      </c>
      <c r="DI29">
        <v>83</v>
      </c>
      <c r="DJ29">
        <v>3589</v>
      </c>
      <c r="DK29">
        <v>17</v>
      </c>
      <c r="DL29">
        <v>83</v>
      </c>
    </row>
    <row r="30" spans="1:116" ht="12.75">
      <c r="A30" s="119"/>
      <c r="B30" s="119" t="s">
        <v>69</v>
      </c>
      <c r="C30">
        <v>16580</v>
      </c>
      <c r="D30">
        <v>0</v>
      </c>
      <c r="E30">
        <v>0</v>
      </c>
      <c r="F30">
        <v>6</v>
      </c>
      <c r="G30">
        <v>0</v>
      </c>
      <c r="H30">
        <v>0</v>
      </c>
      <c r="I30">
        <v>9</v>
      </c>
      <c r="J30">
        <v>52</v>
      </c>
      <c r="K30">
        <v>33</v>
      </c>
      <c r="L30">
        <v>0</v>
      </c>
      <c r="M30">
        <v>0</v>
      </c>
      <c r="N30">
        <v>15</v>
      </c>
      <c r="O30">
        <v>85</v>
      </c>
      <c r="P30">
        <v>8424</v>
      </c>
      <c r="Q30">
        <v>0</v>
      </c>
      <c r="R30">
        <v>0</v>
      </c>
      <c r="S30">
        <v>7</v>
      </c>
      <c r="T30" t="s">
        <v>782</v>
      </c>
      <c r="U30">
        <v>0</v>
      </c>
      <c r="V30">
        <v>11</v>
      </c>
      <c r="W30">
        <v>55</v>
      </c>
      <c r="X30">
        <v>26</v>
      </c>
      <c r="Y30" t="s">
        <v>782</v>
      </c>
      <c r="Z30">
        <v>0</v>
      </c>
      <c r="AA30">
        <v>18</v>
      </c>
      <c r="AB30">
        <v>82</v>
      </c>
      <c r="AC30">
        <v>8156</v>
      </c>
      <c r="AD30">
        <v>0</v>
      </c>
      <c r="AE30">
        <v>0</v>
      </c>
      <c r="AF30">
        <v>4</v>
      </c>
      <c r="AG30" t="s">
        <v>782</v>
      </c>
      <c r="AH30">
        <v>0</v>
      </c>
      <c r="AI30">
        <v>8</v>
      </c>
      <c r="AJ30">
        <v>48</v>
      </c>
      <c r="AK30">
        <v>40</v>
      </c>
      <c r="AL30" t="s">
        <v>782</v>
      </c>
      <c r="AM30">
        <v>0</v>
      </c>
      <c r="AN30">
        <v>12</v>
      </c>
      <c r="AO30">
        <v>88</v>
      </c>
      <c r="AP30">
        <v>16601</v>
      </c>
      <c r="AQ30">
        <v>0</v>
      </c>
      <c r="AR30">
        <v>0</v>
      </c>
      <c r="AS30">
        <v>5</v>
      </c>
      <c r="AT30">
        <v>1</v>
      </c>
      <c r="AU30">
        <v>1</v>
      </c>
      <c r="AV30">
        <v>12</v>
      </c>
      <c r="AW30">
        <v>48</v>
      </c>
      <c r="AX30">
        <v>31</v>
      </c>
      <c r="AY30">
        <v>2</v>
      </c>
      <c r="AZ30">
        <v>0</v>
      </c>
      <c r="BA30">
        <v>18</v>
      </c>
      <c r="BB30">
        <v>82</v>
      </c>
      <c r="BC30">
        <v>8437</v>
      </c>
      <c r="BD30">
        <v>0</v>
      </c>
      <c r="BE30">
        <v>0</v>
      </c>
      <c r="BF30">
        <v>5</v>
      </c>
      <c r="BG30">
        <v>1</v>
      </c>
      <c r="BH30">
        <v>1</v>
      </c>
      <c r="BI30">
        <v>12</v>
      </c>
      <c r="BJ30">
        <v>46</v>
      </c>
      <c r="BK30">
        <v>32</v>
      </c>
      <c r="BL30">
        <v>3</v>
      </c>
      <c r="BM30">
        <v>0</v>
      </c>
      <c r="BN30">
        <v>19</v>
      </c>
      <c r="BO30">
        <v>81</v>
      </c>
      <c r="BP30">
        <v>8164</v>
      </c>
      <c r="BQ30">
        <v>0</v>
      </c>
      <c r="BR30">
        <v>0</v>
      </c>
      <c r="BS30">
        <v>4</v>
      </c>
      <c r="BT30">
        <v>1</v>
      </c>
      <c r="BU30">
        <v>1</v>
      </c>
      <c r="BV30">
        <v>13</v>
      </c>
      <c r="BW30">
        <v>51</v>
      </c>
      <c r="BX30">
        <v>29</v>
      </c>
      <c r="BY30">
        <v>2</v>
      </c>
      <c r="BZ30">
        <v>0</v>
      </c>
      <c r="CA30">
        <v>18</v>
      </c>
      <c r="CB30">
        <v>82</v>
      </c>
      <c r="CC30">
        <v>16580</v>
      </c>
      <c r="CD30">
        <v>22</v>
      </c>
      <c r="CE30">
        <v>78</v>
      </c>
      <c r="CF30">
        <v>8424</v>
      </c>
      <c r="CG30">
        <v>24</v>
      </c>
      <c r="CH30">
        <v>76</v>
      </c>
      <c r="CI30">
        <v>8156</v>
      </c>
      <c r="CJ30">
        <v>20</v>
      </c>
      <c r="CK30">
        <v>80</v>
      </c>
      <c r="CL30">
        <v>16580</v>
      </c>
      <c r="CM30">
        <v>27</v>
      </c>
      <c r="CN30">
        <v>73</v>
      </c>
      <c r="CO30">
        <v>8424</v>
      </c>
      <c r="CP30">
        <v>30</v>
      </c>
      <c r="CQ30">
        <v>70</v>
      </c>
      <c r="CR30">
        <v>8156</v>
      </c>
      <c r="CS30">
        <v>24</v>
      </c>
      <c r="CT30">
        <v>76</v>
      </c>
      <c r="CU30">
        <v>14424</v>
      </c>
      <c r="CV30">
        <v>9</v>
      </c>
      <c r="CW30">
        <v>91</v>
      </c>
      <c r="CX30">
        <v>7313</v>
      </c>
      <c r="CY30">
        <v>10</v>
      </c>
      <c r="CZ30">
        <v>90</v>
      </c>
      <c r="DA30">
        <v>7111</v>
      </c>
      <c r="DB30">
        <v>7</v>
      </c>
      <c r="DC30">
        <v>93</v>
      </c>
      <c r="DD30">
        <v>14400</v>
      </c>
      <c r="DE30">
        <v>11</v>
      </c>
      <c r="DF30">
        <v>89</v>
      </c>
      <c r="DG30">
        <v>7309</v>
      </c>
      <c r="DH30">
        <v>12</v>
      </c>
      <c r="DI30">
        <v>88</v>
      </c>
      <c r="DJ30">
        <v>7091</v>
      </c>
      <c r="DK30">
        <v>11</v>
      </c>
      <c r="DL30">
        <v>89</v>
      </c>
    </row>
    <row r="31" spans="1:116" ht="12.75">
      <c r="A31" s="119"/>
      <c r="B31" s="119" t="s">
        <v>110</v>
      </c>
      <c r="C31">
        <v>3233</v>
      </c>
      <c r="D31" t="s">
        <v>782</v>
      </c>
      <c r="E31">
        <v>0</v>
      </c>
      <c r="F31">
        <v>6</v>
      </c>
      <c r="G31">
        <v>0</v>
      </c>
      <c r="H31">
        <v>0</v>
      </c>
      <c r="I31">
        <v>10</v>
      </c>
      <c r="J31">
        <v>52</v>
      </c>
      <c r="K31">
        <v>31</v>
      </c>
      <c r="L31" t="s">
        <v>782</v>
      </c>
      <c r="M31">
        <v>0</v>
      </c>
      <c r="N31">
        <v>17</v>
      </c>
      <c r="O31">
        <v>83</v>
      </c>
      <c r="P31">
        <v>1628</v>
      </c>
      <c r="Q31" t="s">
        <v>782</v>
      </c>
      <c r="R31" t="s">
        <v>782</v>
      </c>
      <c r="S31">
        <v>9</v>
      </c>
      <c r="T31">
        <v>0</v>
      </c>
      <c r="U31" t="s">
        <v>782</v>
      </c>
      <c r="V31">
        <v>12</v>
      </c>
      <c r="W31">
        <v>55</v>
      </c>
      <c r="X31">
        <v>24</v>
      </c>
      <c r="Y31">
        <v>0</v>
      </c>
      <c r="Z31">
        <v>0</v>
      </c>
      <c r="AA31">
        <v>21</v>
      </c>
      <c r="AB31">
        <v>79</v>
      </c>
      <c r="AC31">
        <v>1605</v>
      </c>
      <c r="AD31" t="s">
        <v>782</v>
      </c>
      <c r="AE31" t="s">
        <v>782</v>
      </c>
      <c r="AF31">
        <v>3</v>
      </c>
      <c r="AG31">
        <v>0</v>
      </c>
      <c r="AH31" t="s">
        <v>782</v>
      </c>
      <c r="AI31">
        <v>9</v>
      </c>
      <c r="AJ31">
        <v>50</v>
      </c>
      <c r="AK31">
        <v>38</v>
      </c>
      <c r="AL31" t="s">
        <v>782</v>
      </c>
      <c r="AM31">
        <v>0</v>
      </c>
      <c r="AN31">
        <v>12</v>
      </c>
      <c r="AO31">
        <v>88</v>
      </c>
      <c r="AP31">
        <v>3238</v>
      </c>
      <c r="AQ31">
        <v>0</v>
      </c>
      <c r="AR31" t="s">
        <v>782</v>
      </c>
      <c r="AS31">
        <v>4</v>
      </c>
      <c r="AT31">
        <v>1</v>
      </c>
      <c r="AU31">
        <v>0</v>
      </c>
      <c r="AV31">
        <v>14</v>
      </c>
      <c r="AW31">
        <v>51</v>
      </c>
      <c r="AX31">
        <v>27</v>
      </c>
      <c r="AY31">
        <v>2</v>
      </c>
      <c r="AZ31">
        <v>0</v>
      </c>
      <c r="BA31">
        <v>21</v>
      </c>
      <c r="BB31">
        <v>79</v>
      </c>
      <c r="BC31">
        <v>1633</v>
      </c>
      <c r="BD31" t="s">
        <v>782</v>
      </c>
      <c r="BE31" t="s">
        <v>782</v>
      </c>
      <c r="BF31">
        <v>6</v>
      </c>
      <c r="BG31">
        <v>2</v>
      </c>
      <c r="BH31">
        <v>0</v>
      </c>
      <c r="BI31">
        <v>14</v>
      </c>
      <c r="BJ31">
        <v>49</v>
      </c>
      <c r="BK31">
        <v>27</v>
      </c>
      <c r="BL31">
        <v>2</v>
      </c>
      <c r="BM31">
        <v>0</v>
      </c>
      <c r="BN31">
        <v>22</v>
      </c>
      <c r="BO31">
        <v>78</v>
      </c>
      <c r="BP31">
        <v>1605</v>
      </c>
      <c r="BQ31" t="s">
        <v>782</v>
      </c>
      <c r="BR31" t="s">
        <v>782</v>
      </c>
      <c r="BS31">
        <v>3</v>
      </c>
      <c r="BT31">
        <v>1</v>
      </c>
      <c r="BU31">
        <v>0</v>
      </c>
      <c r="BV31">
        <v>15</v>
      </c>
      <c r="BW31">
        <v>53</v>
      </c>
      <c r="BX31">
        <v>26</v>
      </c>
      <c r="BY31">
        <v>1</v>
      </c>
      <c r="BZ31">
        <v>0</v>
      </c>
      <c r="CA31">
        <v>19</v>
      </c>
      <c r="CB31">
        <v>81</v>
      </c>
      <c r="CC31">
        <v>3232</v>
      </c>
      <c r="CD31">
        <v>25</v>
      </c>
      <c r="CE31">
        <v>75</v>
      </c>
      <c r="CF31">
        <v>1628</v>
      </c>
      <c r="CG31">
        <v>28</v>
      </c>
      <c r="CH31">
        <v>72</v>
      </c>
      <c r="CI31">
        <v>1604</v>
      </c>
      <c r="CJ31">
        <v>22</v>
      </c>
      <c r="CK31">
        <v>78</v>
      </c>
      <c r="CL31">
        <v>3232</v>
      </c>
      <c r="CM31">
        <v>30</v>
      </c>
      <c r="CN31">
        <v>70</v>
      </c>
      <c r="CO31">
        <v>1628</v>
      </c>
      <c r="CP31">
        <v>34</v>
      </c>
      <c r="CQ31">
        <v>66</v>
      </c>
      <c r="CR31">
        <v>1604</v>
      </c>
      <c r="CS31">
        <v>25</v>
      </c>
      <c r="CT31">
        <v>75</v>
      </c>
      <c r="CU31">
        <v>2888</v>
      </c>
      <c r="CV31">
        <v>10</v>
      </c>
      <c r="CW31">
        <v>90</v>
      </c>
      <c r="CX31">
        <v>1449</v>
      </c>
      <c r="CY31">
        <v>13</v>
      </c>
      <c r="CZ31">
        <v>87</v>
      </c>
      <c r="DA31">
        <v>1439</v>
      </c>
      <c r="DB31">
        <v>8</v>
      </c>
      <c r="DC31">
        <v>92</v>
      </c>
      <c r="DD31">
        <v>2882</v>
      </c>
      <c r="DE31">
        <v>14</v>
      </c>
      <c r="DF31">
        <v>86</v>
      </c>
      <c r="DG31">
        <v>1449</v>
      </c>
      <c r="DH31">
        <v>15</v>
      </c>
      <c r="DI31">
        <v>85</v>
      </c>
      <c r="DJ31">
        <v>1433</v>
      </c>
      <c r="DK31">
        <v>13</v>
      </c>
      <c r="DL31">
        <v>87</v>
      </c>
    </row>
    <row r="32" spans="1:2" ht="12.75">
      <c r="A32" s="119"/>
      <c r="B32" s="119"/>
    </row>
    <row r="33" spans="1:116" ht="12.75">
      <c r="A33" s="119"/>
      <c r="B33" s="119" t="s">
        <v>26</v>
      </c>
      <c r="C33">
        <v>1917</v>
      </c>
      <c r="D33">
        <v>0</v>
      </c>
      <c r="E33">
        <v>0</v>
      </c>
      <c r="F33">
        <v>5</v>
      </c>
      <c r="G33">
        <v>0</v>
      </c>
      <c r="H33" t="s">
        <v>782</v>
      </c>
      <c r="I33">
        <v>6</v>
      </c>
      <c r="J33">
        <v>33</v>
      </c>
      <c r="K33">
        <v>55</v>
      </c>
      <c r="L33" t="s">
        <v>782</v>
      </c>
      <c r="M33">
        <v>0</v>
      </c>
      <c r="N33">
        <v>12</v>
      </c>
      <c r="O33">
        <v>88</v>
      </c>
      <c r="P33">
        <v>976</v>
      </c>
      <c r="Q33" t="s">
        <v>782</v>
      </c>
      <c r="R33" t="s">
        <v>782</v>
      </c>
      <c r="S33">
        <v>6</v>
      </c>
      <c r="T33">
        <v>0</v>
      </c>
      <c r="U33" t="s">
        <v>782</v>
      </c>
      <c r="V33">
        <v>8</v>
      </c>
      <c r="W33">
        <v>35</v>
      </c>
      <c r="X33">
        <v>50</v>
      </c>
      <c r="Y33">
        <v>0</v>
      </c>
      <c r="Z33">
        <v>0</v>
      </c>
      <c r="AA33">
        <v>15</v>
      </c>
      <c r="AB33">
        <v>85</v>
      </c>
      <c r="AC33">
        <v>941</v>
      </c>
      <c r="AD33" t="s">
        <v>782</v>
      </c>
      <c r="AE33" t="s">
        <v>782</v>
      </c>
      <c r="AF33">
        <v>4</v>
      </c>
      <c r="AG33">
        <v>0</v>
      </c>
      <c r="AH33">
        <v>0</v>
      </c>
      <c r="AI33">
        <v>4</v>
      </c>
      <c r="AJ33">
        <v>30</v>
      </c>
      <c r="AK33">
        <v>60</v>
      </c>
      <c r="AL33" t="s">
        <v>782</v>
      </c>
      <c r="AM33">
        <v>0</v>
      </c>
      <c r="AN33">
        <v>9</v>
      </c>
      <c r="AO33">
        <v>91</v>
      </c>
      <c r="AP33">
        <v>1918</v>
      </c>
      <c r="AQ33" t="s">
        <v>782</v>
      </c>
      <c r="AR33" t="s">
        <v>782</v>
      </c>
      <c r="AS33">
        <v>2</v>
      </c>
      <c r="AT33">
        <v>0</v>
      </c>
      <c r="AU33">
        <v>0</v>
      </c>
      <c r="AV33">
        <v>3</v>
      </c>
      <c r="AW33">
        <v>23</v>
      </c>
      <c r="AX33">
        <v>53</v>
      </c>
      <c r="AY33">
        <v>19</v>
      </c>
      <c r="AZ33">
        <v>0</v>
      </c>
      <c r="BA33">
        <v>6</v>
      </c>
      <c r="BB33">
        <v>94</v>
      </c>
      <c r="BC33">
        <v>976</v>
      </c>
      <c r="BD33">
        <v>0</v>
      </c>
      <c r="BE33" t="s">
        <v>782</v>
      </c>
      <c r="BF33">
        <v>2</v>
      </c>
      <c r="BG33" t="s">
        <v>782</v>
      </c>
      <c r="BH33" t="s">
        <v>782</v>
      </c>
      <c r="BI33">
        <v>3</v>
      </c>
      <c r="BJ33">
        <v>20</v>
      </c>
      <c r="BK33">
        <v>52</v>
      </c>
      <c r="BL33">
        <v>22</v>
      </c>
      <c r="BM33">
        <v>0</v>
      </c>
      <c r="BN33">
        <v>6</v>
      </c>
      <c r="BO33">
        <v>94</v>
      </c>
      <c r="BP33">
        <v>942</v>
      </c>
      <c r="BQ33" t="s">
        <v>782</v>
      </c>
      <c r="BR33" t="s">
        <v>782</v>
      </c>
      <c r="BS33">
        <v>2</v>
      </c>
      <c r="BT33" t="s">
        <v>782</v>
      </c>
      <c r="BU33" t="s">
        <v>782</v>
      </c>
      <c r="BV33">
        <v>2</v>
      </c>
      <c r="BW33">
        <v>26</v>
      </c>
      <c r="BX33">
        <v>54</v>
      </c>
      <c r="BY33">
        <v>15</v>
      </c>
      <c r="BZ33">
        <v>0</v>
      </c>
      <c r="CA33">
        <v>5</v>
      </c>
      <c r="CB33">
        <v>95</v>
      </c>
      <c r="CC33">
        <v>1917</v>
      </c>
      <c r="CD33">
        <v>13</v>
      </c>
      <c r="CE33">
        <v>87</v>
      </c>
      <c r="CF33">
        <v>976</v>
      </c>
      <c r="CG33">
        <v>15</v>
      </c>
      <c r="CH33">
        <v>85</v>
      </c>
      <c r="CI33">
        <v>941</v>
      </c>
      <c r="CJ33">
        <v>10</v>
      </c>
      <c r="CK33">
        <v>90</v>
      </c>
      <c r="CL33">
        <v>1917</v>
      </c>
      <c r="CM33">
        <v>16</v>
      </c>
      <c r="CN33">
        <v>84</v>
      </c>
      <c r="CO33">
        <v>976</v>
      </c>
      <c r="CP33">
        <v>20</v>
      </c>
      <c r="CQ33">
        <v>80</v>
      </c>
      <c r="CR33">
        <v>941</v>
      </c>
      <c r="CS33">
        <v>12</v>
      </c>
      <c r="CT33">
        <v>88</v>
      </c>
      <c r="CU33">
        <v>1683</v>
      </c>
      <c r="CV33">
        <v>6</v>
      </c>
      <c r="CW33">
        <v>94</v>
      </c>
      <c r="CX33">
        <v>852</v>
      </c>
      <c r="CY33">
        <v>7</v>
      </c>
      <c r="CZ33">
        <v>93</v>
      </c>
      <c r="DA33">
        <v>831</v>
      </c>
      <c r="DB33">
        <v>5</v>
      </c>
      <c r="DC33">
        <v>95</v>
      </c>
      <c r="DD33">
        <v>1699</v>
      </c>
      <c r="DE33">
        <v>4</v>
      </c>
      <c r="DF33">
        <v>96</v>
      </c>
      <c r="DG33">
        <v>865</v>
      </c>
      <c r="DH33">
        <v>4</v>
      </c>
      <c r="DI33">
        <v>96</v>
      </c>
      <c r="DJ33">
        <v>834</v>
      </c>
      <c r="DK33">
        <v>4</v>
      </c>
      <c r="DL33">
        <v>96</v>
      </c>
    </row>
    <row r="34" spans="1:2" ht="12.75">
      <c r="A34" s="119"/>
      <c r="B34" s="119"/>
    </row>
    <row r="35" spans="1:116" ht="12.75">
      <c r="A35" s="119"/>
      <c r="B35" s="119" t="s">
        <v>27</v>
      </c>
      <c r="C35">
        <v>7936</v>
      </c>
      <c r="D35">
        <v>0</v>
      </c>
      <c r="E35">
        <v>0</v>
      </c>
      <c r="F35">
        <v>9</v>
      </c>
      <c r="G35" t="s">
        <v>782</v>
      </c>
      <c r="H35">
        <v>0</v>
      </c>
      <c r="I35">
        <v>12</v>
      </c>
      <c r="J35">
        <v>49</v>
      </c>
      <c r="K35">
        <v>30</v>
      </c>
      <c r="L35">
        <v>0</v>
      </c>
      <c r="M35">
        <v>0</v>
      </c>
      <c r="N35">
        <v>21</v>
      </c>
      <c r="O35">
        <v>79</v>
      </c>
      <c r="P35">
        <v>4130</v>
      </c>
      <c r="Q35">
        <v>0</v>
      </c>
      <c r="R35">
        <v>0</v>
      </c>
      <c r="S35">
        <v>11</v>
      </c>
      <c r="T35" t="s">
        <v>782</v>
      </c>
      <c r="U35" t="s">
        <v>782</v>
      </c>
      <c r="V35">
        <v>13</v>
      </c>
      <c r="W35">
        <v>50</v>
      </c>
      <c r="X35">
        <v>25</v>
      </c>
      <c r="Y35">
        <v>0</v>
      </c>
      <c r="Z35">
        <v>0</v>
      </c>
      <c r="AA35">
        <v>25</v>
      </c>
      <c r="AB35">
        <v>75</v>
      </c>
      <c r="AC35">
        <v>3806</v>
      </c>
      <c r="AD35">
        <v>0</v>
      </c>
      <c r="AE35">
        <v>0</v>
      </c>
      <c r="AF35">
        <v>7</v>
      </c>
      <c r="AG35">
        <v>0</v>
      </c>
      <c r="AH35" t="s">
        <v>782</v>
      </c>
      <c r="AI35">
        <v>10</v>
      </c>
      <c r="AJ35">
        <v>48</v>
      </c>
      <c r="AK35">
        <v>35</v>
      </c>
      <c r="AL35">
        <v>0</v>
      </c>
      <c r="AM35">
        <v>0</v>
      </c>
      <c r="AN35">
        <v>17</v>
      </c>
      <c r="AO35">
        <v>83</v>
      </c>
      <c r="AP35">
        <v>7947</v>
      </c>
      <c r="AQ35">
        <v>0</v>
      </c>
      <c r="AR35">
        <v>0</v>
      </c>
      <c r="AS35">
        <v>6</v>
      </c>
      <c r="AT35">
        <v>1</v>
      </c>
      <c r="AU35">
        <v>1</v>
      </c>
      <c r="AV35">
        <v>11</v>
      </c>
      <c r="AW35">
        <v>43</v>
      </c>
      <c r="AX35">
        <v>34</v>
      </c>
      <c r="AY35">
        <v>4</v>
      </c>
      <c r="AZ35">
        <v>0</v>
      </c>
      <c r="BA35">
        <v>19</v>
      </c>
      <c r="BB35">
        <v>81</v>
      </c>
      <c r="BC35">
        <v>4138</v>
      </c>
      <c r="BD35">
        <v>0</v>
      </c>
      <c r="BE35">
        <v>0</v>
      </c>
      <c r="BF35">
        <v>6</v>
      </c>
      <c r="BG35">
        <v>1</v>
      </c>
      <c r="BH35">
        <v>0</v>
      </c>
      <c r="BI35">
        <v>11</v>
      </c>
      <c r="BJ35">
        <v>41</v>
      </c>
      <c r="BK35">
        <v>36</v>
      </c>
      <c r="BL35">
        <v>5</v>
      </c>
      <c r="BM35">
        <v>0</v>
      </c>
      <c r="BN35">
        <v>19</v>
      </c>
      <c r="BO35">
        <v>81</v>
      </c>
      <c r="BP35">
        <v>3809</v>
      </c>
      <c r="BQ35">
        <v>0</v>
      </c>
      <c r="BR35">
        <v>0</v>
      </c>
      <c r="BS35">
        <v>5</v>
      </c>
      <c r="BT35">
        <v>1</v>
      </c>
      <c r="BU35">
        <v>1</v>
      </c>
      <c r="BV35">
        <v>12</v>
      </c>
      <c r="BW35">
        <v>46</v>
      </c>
      <c r="BX35">
        <v>32</v>
      </c>
      <c r="BY35">
        <v>3</v>
      </c>
      <c r="BZ35">
        <v>0</v>
      </c>
      <c r="CA35">
        <v>19</v>
      </c>
      <c r="CB35">
        <v>81</v>
      </c>
      <c r="CC35">
        <v>7935</v>
      </c>
      <c r="CD35">
        <v>26</v>
      </c>
      <c r="CE35">
        <v>74</v>
      </c>
      <c r="CF35">
        <v>4129</v>
      </c>
      <c r="CG35">
        <v>28</v>
      </c>
      <c r="CH35">
        <v>72</v>
      </c>
      <c r="CI35">
        <v>3806</v>
      </c>
      <c r="CJ35">
        <v>23</v>
      </c>
      <c r="CK35">
        <v>77</v>
      </c>
      <c r="CL35">
        <v>7935</v>
      </c>
      <c r="CM35">
        <v>31</v>
      </c>
      <c r="CN35">
        <v>69</v>
      </c>
      <c r="CO35">
        <v>4129</v>
      </c>
      <c r="CP35">
        <v>35</v>
      </c>
      <c r="CQ35">
        <v>65</v>
      </c>
      <c r="CR35">
        <v>3806</v>
      </c>
      <c r="CS35">
        <v>27</v>
      </c>
      <c r="CT35">
        <v>73</v>
      </c>
      <c r="CU35">
        <v>6375</v>
      </c>
      <c r="CV35">
        <v>9</v>
      </c>
      <c r="CW35">
        <v>91</v>
      </c>
      <c r="CX35">
        <v>3318</v>
      </c>
      <c r="CY35">
        <v>10</v>
      </c>
      <c r="CZ35">
        <v>90</v>
      </c>
      <c r="DA35">
        <v>3057</v>
      </c>
      <c r="DB35">
        <v>8</v>
      </c>
      <c r="DC35">
        <v>92</v>
      </c>
      <c r="DD35">
        <v>6320</v>
      </c>
      <c r="DE35">
        <v>10</v>
      </c>
      <c r="DF35">
        <v>90</v>
      </c>
      <c r="DG35">
        <v>3271</v>
      </c>
      <c r="DH35">
        <v>9</v>
      </c>
      <c r="DI35">
        <v>91</v>
      </c>
      <c r="DJ35">
        <v>3049</v>
      </c>
      <c r="DK35">
        <v>11</v>
      </c>
      <c r="DL35">
        <v>89</v>
      </c>
    </row>
    <row r="36" spans="1:116" ht="12.75">
      <c r="A36" s="119"/>
      <c r="B36" s="119" t="s">
        <v>854</v>
      </c>
      <c r="C36">
        <v>4147</v>
      </c>
      <c r="D36">
        <v>1</v>
      </c>
      <c r="E36">
        <v>2</v>
      </c>
      <c r="F36">
        <v>12</v>
      </c>
      <c r="G36">
        <v>0</v>
      </c>
      <c r="H36" t="s">
        <v>782</v>
      </c>
      <c r="I36">
        <v>11</v>
      </c>
      <c r="J36">
        <v>42</v>
      </c>
      <c r="K36">
        <v>32</v>
      </c>
      <c r="L36" t="s">
        <v>782</v>
      </c>
      <c r="M36" t="s">
        <v>782</v>
      </c>
      <c r="N36">
        <v>26</v>
      </c>
      <c r="O36">
        <v>74</v>
      </c>
      <c r="P36">
        <v>2102</v>
      </c>
      <c r="Q36" t="s">
        <v>782</v>
      </c>
      <c r="R36" t="s">
        <v>782</v>
      </c>
      <c r="S36">
        <v>16</v>
      </c>
      <c r="T36">
        <v>0</v>
      </c>
      <c r="U36" t="s">
        <v>782</v>
      </c>
      <c r="V36">
        <v>12</v>
      </c>
      <c r="W36">
        <v>43</v>
      </c>
      <c r="X36">
        <v>26</v>
      </c>
      <c r="Y36" t="s">
        <v>782</v>
      </c>
      <c r="Z36" t="s">
        <v>782</v>
      </c>
      <c r="AA36">
        <v>31</v>
      </c>
      <c r="AB36">
        <v>69</v>
      </c>
      <c r="AC36">
        <v>2045</v>
      </c>
      <c r="AD36" t="s">
        <v>782</v>
      </c>
      <c r="AE36" t="s">
        <v>782</v>
      </c>
      <c r="AF36">
        <v>9</v>
      </c>
      <c r="AG36">
        <v>0</v>
      </c>
      <c r="AH36" t="s">
        <v>782</v>
      </c>
      <c r="AI36">
        <v>9</v>
      </c>
      <c r="AJ36">
        <v>40</v>
      </c>
      <c r="AK36">
        <v>38</v>
      </c>
      <c r="AL36" t="s">
        <v>782</v>
      </c>
      <c r="AM36" t="s">
        <v>782</v>
      </c>
      <c r="AN36">
        <v>21</v>
      </c>
      <c r="AO36">
        <v>79</v>
      </c>
      <c r="AP36">
        <v>4168</v>
      </c>
      <c r="AQ36" t="s">
        <v>782</v>
      </c>
      <c r="AR36" t="s">
        <v>782</v>
      </c>
      <c r="AS36">
        <v>10</v>
      </c>
      <c r="AT36">
        <v>1</v>
      </c>
      <c r="AU36">
        <v>0</v>
      </c>
      <c r="AV36">
        <v>13</v>
      </c>
      <c r="AW36">
        <v>40</v>
      </c>
      <c r="AX36">
        <v>29</v>
      </c>
      <c r="AY36">
        <v>3</v>
      </c>
      <c r="AZ36" t="s">
        <v>782</v>
      </c>
      <c r="BA36">
        <v>27</v>
      </c>
      <c r="BB36">
        <v>73</v>
      </c>
      <c r="BC36">
        <v>2114</v>
      </c>
      <c r="BD36">
        <v>0</v>
      </c>
      <c r="BE36">
        <v>2</v>
      </c>
      <c r="BF36">
        <v>11</v>
      </c>
      <c r="BG36" t="s">
        <v>782</v>
      </c>
      <c r="BH36" t="s">
        <v>782</v>
      </c>
      <c r="BI36">
        <v>12</v>
      </c>
      <c r="BJ36">
        <v>38</v>
      </c>
      <c r="BK36">
        <v>31</v>
      </c>
      <c r="BL36">
        <v>4</v>
      </c>
      <c r="BM36">
        <v>0</v>
      </c>
      <c r="BN36">
        <v>27</v>
      </c>
      <c r="BO36">
        <v>73</v>
      </c>
      <c r="BP36">
        <v>2054</v>
      </c>
      <c r="BQ36" t="s">
        <v>782</v>
      </c>
      <c r="BR36" t="s">
        <v>782</v>
      </c>
      <c r="BS36">
        <v>8</v>
      </c>
      <c r="BT36" t="s">
        <v>782</v>
      </c>
      <c r="BU36" t="s">
        <v>782</v>
      </c>
      <c r="BV36">
        <v>15</v>
      </c>
      <c r="BW36">
        <v>43</v>
      </c>
      <c r="BX36">
        <v>28</v>
      </c>
      <c r="BY36">
        <v>2</v>
      </c>
      <c r="BZ36" t="s">
        <v>782</v>
      </c>
      <c r="CA36">
        <v>27</v>
      </c>
      <c r="CB36">
        <v>73</v>
      </c>
      <c r="CC36">
        <v>4145</v>
      </c>
      <c r="CD36">
        <v>33</v>
      </c>
      <c r="CE36">
        <v>67</v>
      </c>
      <c r="CF36">
        <v>2101</v>
      </c>
      <c r="CG36">
        <v>35</v>
      </c>
      <c r="CH36">
        <v>65</v>
      </c>
      <c r="CI36">
        <v>2044</v>
      </c>
      <c r="CJ36">
        <v>30</v>
      </c>
      <c r="CK36">
        <v>70</v>
      </c>
      <c r="CL36">
        <v>4145</v>
      </c>
      <c r="CM36">
        <v>37</v>
      </c>
      <c r="CN36">
        <v>63</v>
      </c>
      <c r="CO36">
        <v>2101</v>
      </c>
      <c r="CP36">
        <v>42</v>
      </c>
      <c r="CQ36">
        <v>58</v>
      </c>
      <c r="CR36">
        <v>2044</v>
      </c>
      <c r="CS36">
        <v>33</v>
      </c>
      <c r="CT36">
        <v>67</v>
      </c>
      <c r="CU36">
        <v>3329</v>
      </c>
      <c r="CV36">
        <v>20</v>
      </c>
      <c r="CW36">
        <v>80</v>
      </c>
      <c r="CX36">
        <v>1657</v>
      </c>
      <c r="CY36">
        <v>23</v>
      </c>
      <c r="CZ36">
        <v>77</v>
      </c>
      <c r="DA36">
        <v>1672</v>
      </c>
      <c r="DB36">
        <v>16</v>
      </c>
      <c r="DC36">
        <v>84</v>
      </c>
      <c r="DD36">
        <v>3237</v>
      </c>
      <c r="DE36">
        <v>19</v>
      </c>
      <c r="DF36">
        <v>81</v>
      </c>
      <c r="DG36">
        <v>1609</v>
      </c>
      <c r="DH36">
        <v>19</v>
      </c>
      <c r="DI36">
        <v>81</v>
      </c>
      <c r="DJ36">
        <v>1628</v>
      </c>
      <c r="DK36">
        <v>19</v>
      </c>
      <c r="DL36">
        <v>81</v>
      </c>
    </row>
    <row r="37" spans="1:2" ht="12.75">
      <c r="A37" s="119"/>
      <c r="B37" s="119"/>
    </row>
    <row r="38" spans="1:2" ht="12.75">
      <c r="A38" s="119"/>
      <c r="B38" s="119"/>
    </row>
    <row r="39" spans="1:2" ht="12.75">
      <c r="A39" s="119"/>
      <c r="B39" s="119"/>
    </row>
    <row r="40" spans="1:2" ht="12.75">
      <c r="A40" s="119"/>
      <c r="B40" s="119"/>
    </row>
    <row r="41" spans="1:116" ht="12.75">
      <c r="A41" s="119" t="s">
        <v>657</v>
      </c>
      <c r="B41" s="119" t="s">
        <v>5</v>
      </c>
      <c r="C41">
        <v>536523</v>
      </c>
      <c r="D41">
        <v>0</v>
      </c>
      <c r="E41">
        <v>0</v>
      </c>
      <c r="F41">
        <v>5</v>
      </c>
      <c r="G41">
        <v>0</v>
      </c>
      <c r="H41">
        <v>0</v>
      </c>
      <c r="I41">
        <v>9</v>
      </c>
      <c r="J41">
        <v>48</v>
      </c>
      <c r="K41">
        <v>37</v>
      </c>
      <c r="L41">
        <v>0</v>
      </c>
      <c r="M41">
        <v>0</v>
      </c>
      <c r="N41">
        <v>15</v>
      </c>
      <c r="O41">
        <v>85</v>
      </c>
      <c r="P41">
        <v>274031</v>
      </c>
      <c r="Q41">
        <v>0</v>
      </c>
      <c r="R41">
        <v>0</v>
      </c>
      <c r="S41">
        <v>6</v>
      </c>
      <c r="T41">
        <v>0</v>
      </c>
      <c r="U41">
        <v>0</v>
      </c>
      <c r="V41">
        <v>12</v>
      </c>
      <c r="W41">
        <v>51</v>
      </c>
      <c r="X41">
        <v>31</v>
      </c>
      <c r="Y41">
        <v>0</v>
      </c>
      <c r="Z41">
        <v>0</v>
      </c>
      <c r="AA41">
        <v>18</v>
      </c>
      <c r="AB41">
        <v>82</v>
      </c>
      <c r="AC41">
        <v>262492</v>
      </c>
      <c r="AD41">
        <v>0</v>
      </c>
      <c r="AE41">
        <v>0</v>
      </c>
      <c r="AF41">
        <v>3</v>
      </c>
      <c r="AG41">
        <v>0</v>
      </c>
      <c r="AH41">
        <v>0</v>
      </c>
      <c r="AI41">
        <v>7</v>
      </c>
      <c r="AJ41">
        <v>45</v>
      </c>
      <c r="AK41">
        <v>44</v>
      </c>
      <c r="AL41">
        <v>0</v>
      </c>
      <c r="AM41">
        <v>0</v>
      </c>
      <c r="AN41">
        <v>11</v>
      </c>
      <c r="AO41">
        <v>89</v>
      </c>
      <c r="AP41">
        <v>536856</v>
      </c>
      <c r="AQ41">
        <v>0</v>
      </c>
      <c r="AR41">
        <v>0</v>
      </c>
      <c r="AS41">
        <v>3</v>
      </c>
      <c r="AT41">
        <v>1</v>
      </c>
      <c r="AU41">
        <v>0</v>
      </c>
      <c r="AV41">
        <v>11</v>
      </c>
      <c r="AW41">
        <v>45</v>
      </c>
      <c r="AX41">
        <v>36</v>
      </c>
      <c r="AY41">
        <v>3</v>
      </c>
      <c r="AZ41">
        <v>0</v>
      </c>
      <c r="BA41">
        <v>16</v>
      </c>
      <c r="BB41">
        <v>84</v>
      </c>
      <c r="BC41">
        <v>274223</v>
      </c>
      <c r="BD41">
        <v>0</v>
      </c>
      <c r="BE41">
        <v>0</v>
      </c>
      <c r="BF41">
        <v>4</v>
      </c>
      <c r="BG41">
        <v>1</v>
      </c>
      <c r="BH41">
        <v>0</v>
      </c>
      <c r="BI41">
        <v>10</v>
      </c>
      <c r="BJ41">
        <v>42</v>
      </c>
      <c r="BK41">
        <v>38</v>
      </c>
      <c r="BL41">
        <v>4</v>
      </c>
      <c r="BM41">
        <v>0</v>
      </c>
      <c r="BN41">
        <v>16</v>
      </c>
      <c r="BO41">
        <v>84</v>
      </c>
      <c r="BP41">
        <v>262633</v>
      </c>
      <c r="BQ41">
        <v>0</v>
      </c>
      <c r="BR41">
        <v>0</v>
      </c>
      <c r="BS41">
        <v>3</v>
      </c>
      <c r="BT41">
        <v>1</v>
      </c>
      <c r="BU41">
        <v>0</v>
      </c>
      <c r="BV41">
        <v>12</v>
      </c>
      <c r="BW41">
        <v>48</v>
      </c>
      <c r="BX41">
        <v>34</v>
      </c>
      <c r="BY41">
        <v>2</v>
      </c>
      <c r="BZ41">
        <v>0</v>
      </c>
      <c r="CA41">
        <v>16</v>
      </c>
      <c r="CB41">
        <v>84</v>
      </c>
      <c r="CC41">
        <v>536464</v>
      </c>
      <c r="CD41">
        <v>21</v>
      </c>
      <c r="CE41">
        <v>79</v>
      </c>
      <c r="CF41">
        <v>273993</v>
      </c>
      <c r="CG41">
        <v>23</v>
      </c>
      <c r="CH41">
        <v>77</v>
      </c>
      <c r="CI41">
        <v>262471</v>
      </c>
      <c r="CJ41">
        <v>18</v>
      </c>
      <c r="CK41">
        <v>82</v>
      </c>
      <c r="CL41">
        <v>536464</v>
      </c>
      <c r="CM41">
        <v>26</v>
      </c>
      <c r="CN41">
        <v>74</v>
      </c>
      <c r="CO41">
        <v>273993</v>
      </c>
      <c r="CP41">
        <v>29</v>
      </c>
      <c r="CQ41">
        <v>71</v>
      </c>
      <c r="CR41">
        <v>262471</v>
      </c>
      <c r="CS41">
        <v>21</v>
      </c>
      <c r="CT41">
        <v>79</v>
      </c>
      <c r="CU41">
        <v>514515</v>
      </c>
      <c r="CV41">
        <v>11</v>
      </c>
      <c r="CW41">
        <v>89</v>
      </c>
      <c r="CX41">
        <v>262678</v>
      </c>
      <c r="CY41">
        <v>12</v>
      </c>
      <c r="CZ41">
        <v>88</v>
      </c>
      <c r="DA41">
        <v>251837</v>
      </c>
      <c r="DB41">
        <v>9</v>
      </c>
      <c r="DC41">
        <v>91</v>
      </c>
      <c r="DD41">
        <v>514441</v>
      </c>
      <c r="DE41">
        <v>13</v>
      </c>
      <c r="DF41">
        <v>87</v>
      </c>
      <c r="DG41">
        <v>262665</v>
      </c>
      <c r="DH41">
        <v>12</v>
      </c>
      <c r="DI41">
        <v>88</v>
      </c>
      <c r="DJ41">
        <v>251776</v>
      </c>
      <c r="DK41">
        <v>14</v>
      </c>
      <c r="DL41">
        <v>86</v>
      </c>
    </row>
    <row r="42" spans="1:116" ht="12.75">
      <c r="A42" s="119"/>
      <c r="B42" s="119" t="s">
        <v>855</v>
      </c>
      <c r="C42">
        <v>447016</v>
      </c>
      <c r="D42">
        <v>0</v>
      </c>
      <c r="E42">
        <v>0</v>
      </c>
      <c r="F42">
        <v>4</v>
      </c>
      <c r="G42">
        <v>0</v>
      </c>
      <c r="H42">
        <v>0</v>
      </c>
      <c r="I42">
        <v>9</v>
      </c>
      <c r="J42">
        <v>47</v>
      </c>
      <c r="K42">
        <v>39</v>
      </c>
      <c r="L42">
        <v>0</v>
      </c>
      <c r="M42">
        <v>0</v>
      </c>
      <c r="N42">
        <v>14</v>
      </c>
      <c r="O42">
        <v>86</v>
      </c>
      <c r="P42">
        <v>228074</v>
      </c>
      <c r="Q42">
        <v>0</v>
      </c>
      <c r="R42">
        <v>0</v>
      </c>
      <c r="S42">
        <v>6</v>
      </c>
      <c r="T42">
        <v>0</v>
      </c>
      <c r="U42">
        <v>0</v>
      </c>
      <c r="V42">
        <v>11</v>
      </c>
      <c r="W42">
        <v>50</v>
      </c>
      <c r="X42">
        <v>32</v>
      </c>
      <c r="Y42">
        <v>0</v>
      </c>
      <c r="Z42">
        <v>0</v>
      </c>
      <c r="AA42">
        <v>17</v>
      </c>
      <c r="AB42">
        <v>83</v>
      </c>
      <c r="AC42">
        <v>218942</v>
      </c>
      <c r="AD42">
        <v>0</v>
      </c>
      <c r="AE42">
        <v>0</v>
      </c>
      <c r="AF42">
        <v>3</v>
      </c>
      <c r="AG42">
        <v>0</v>
      </c>
      <c r="AH42">
        <v>0</v>
      </c>
      <c r="AI42">
        <v>7</v>
      </c>
      <c r="AJ42">
        <v>45</v>
      </c>
      <c r="AK42">
        <v>45</v>
      </c>
      <c r="AL42">
        <v>0</v>
      </c>
      <c r="AM42">
        <v>0</v>
      </c>
      <c r="AN42">
        <v>10</v>
      </c>
      <c r="AO42">
        <v>90</v>
      </c>
      <c r="AP42">
        <v>447221</v>
      </c>
      <c r="AQ42">
        <v>0</v>
      </c>
      <c r="AR42">
        <v>0</v>
      </c>
      <c r="AS42">
        <v>3</v>
      </c>
      <c r="AT42">
        <v>1</v>
      </c>
      <c r="AU42">
        <v>0</v>
      </c>
      <c r="AV42">
        <v>11</v>
      </c>
      <c r="AW42">
        <v>45</v>
      </c>
      <c r="AX42">
        <v>36</v>
      </c>
      <c r="AY42">
        <v>3</v>
      </c>
      <c r="AZ42">
        <v>0</v>
      </c>
      <c r="BA42">
        <v>15</v>
      </c>
      <c r="BB42">
        <v>85</v>
      </c>
      <c r="BC42">
        <v>228199</v>
      </c>
      <c r="BD42">
        <v>0</v>
      </c>
      <c r="BE42">
        <v>0</v>
      </c>
      <c r="BF42">
        <v>3</v>
      </c>
      <c r="BG42">
        <v>1</v>
      </c>
      <c r="BH42">
        <v>0</v>
      </c>
      <c r="BI42">
        <v>10</v>
      </c>
      <c r="BJ42">
        <v>42</v>
      </c>
      <c r="BK42">
        <v>38</v>
      </c>
      <c r="BL42">
        <v>4</v>
      </c>
      <c r="BM42">
        <v>0</v>
      </c>
      <c r="BN42">
        <v>15</v>
      </c>
      <c r="BO42">
        <v>85</v>
      </c>
      <c r="BP42">
        <v>219022</v>
      </c>
      <c r="BQ42">
        <v>0</v>
      </c>
      <c r="BR42">
        <v>0</v>
      </c>
      <c r="BS42">
        <v>2</v>
      </c>
      <c r="BT42">
        <v>1</v>
      </c>
      <c r="BU42">
        <v>0</v>
      </c>
      <c r="BV42">
        <v>12</v>
      </c>
      <c r="BW42">
        <v>48</v>
      </c>
      <c r="BX42">
        <v>34</v>
      </c>
      <c r="BY42">
        <v>2</v>
      </c>
      <c r="BZ42">
        <v>0</v>
      </c>
      <c r="CA42">
        <v>15</v>
      </c>
      <c r="CB42">
        <v>85</v>
      </c>
      <c r="CC42">
        <v>446963</v>
      </c>
      <c r="CD42">
        <v>20</v>
      </c>
      <c r="CE42">
        <v>80</v>
      </c>
      <c r="CF42">
        <v>228040</v>
      </c>
      <c r="CG42">
        <v>22</v>
      </c>
      <c r="CH42">
        <v>78</v>
      </c>
      <c r="CI42">
        <v>218923</v>
      </c>
      <c r="CJ42">
        <v>18</v>
      </c>
      <c r="CK42">
        <v>82</v>
      </c>
      <c r="CL42">
        <v>446963</v>
      </c>
      <c r="CM42">
        <v>25</v>
      </c>
      <c r="CN42">
        <v>75</v>
      </c>
      <c r="CO42">
        <v>228040</v>
      </c>
      <c r="CP42">
        <v>29</v>
      </c>
      <c r="CQ42">
        <v>71</v>
      </c>
      <c r="CR42">
        <v>218923</v>
      </c>
      <c r="CS42">
        <v>21</v>
      </c>
      <c r="CT42">
        <v>79</v>
      </c>
      <c r="CU42">
        <v>438051</v>
      </c>
      <c r="CV42">
        <v>11</v>
      </c>
      <c r="CW42">
        <v>89</v>
      </c>
      <c r="CX42">
        <v>223491</v>
      </c>
      <c r="CY42">
        <v>13</v>
      </c>
      <c r="CZ42">
        <v>87</v>
      </c>
      <c r="DA42">
        <v>214560</v>
      </c>
      <c r="DB42">
        <v>9</v>
      </c>
      <c r="DC42">
        <v>91</v>
      </c>
      <c r="DD42">
        <v>438402</v>
      </c>
      <c r="DE42">
        <v>13</v>
      </c>
      <c r="DF42">
        <v>87</v>
      </c>
      <c r="DG42">
        <v>223717</v>
      </c>
      <c r="DH42">
        <v>13</v>
      </c>
      <c r="DI42">
        <v>87</v>
      </c>
      <c r="DJ42">
        <v>214685</v>
      </c>
      <c r="DK42">
        <v>14</v>
      </c>
      <c r="DL42">
        <v>86</v>
      </c>
    </row>
    <row r="43" spans="1:116" ht="12.75">
      <c r="A43" s="119"/>
      <c r="B43" s="119" t="s">
        <v>856</v>
      </c>
      <c r="C43">
        <v>87824</v>
      </c>
      <c r="D43">
        <v>0</v>
      </c>
      <c r="E43">
        <v>0</v>
      </c>
      <c r="F43">
        <v>7</v>
      </c>
      <c r="G43">
        <v>0</v>
      </c>
      <c r="H43" t="s">
        <v>782</v>
      </c>
      <c r="I43">
        <v>11</v>
      </c>
      <c r="J43">
        <v>51</v>
      </c>
      <c r="K43">
        <v>31</v>
      </c>
      <c r="L43">
        <v>0</v>
      </c>
      <c r="M43">
        <v>0</v>
      </c>
      <c r="N43">
        <v>19</v>
      </c>
      <c r="O43">
        <v>81</v>
      </c>
      <c r="P43">
        <v>45059</v>
      </c>
      <c r="Q43">
        <v>0</v>
      </c>
      <c r="R43">
        <v>0</v>
      </c>
      <c r="S43">
        <v>9</v>
      </c>
      <c r="T43" t="s">
        <v>782</v>
      </c>
      <c r="U43" t="s">
        <v>782</v>
      </c>
      <c r="V43">
        <v>13</v>
      </c>
      <c r="W43">
        <v>52</v>
      </c>
      <c r="X43">
        <v>25</v>
      </c>
      <c r="Y43">
        <v>0</v>
      </c>
      <c r="Z43">
        <v>0</v>
      </c>
      <c r="AA43">
        <v>22</v>
      </c>
      <c r="AB43">
        <v>78</v>
      </c>
      <c r="AC43">
        <v>42765</v>
      </c>
      <c r="AD43">
        <v>0</v>
      </c>
      <c r="AE43">
        <v>0</v>
      </c>
      <c r="AF43">
        <v>6</v>
      </c>
      <c r="AG43" t="s">
        <v>782</v>
      </c>
      <c r="AH43" t="s">
        <v>782</v>
      </c>
      <c r="AI43">
        <v>9</v>
      </c>
      <c r="AJ43">
        <v>49</v>
      </c>
      <c r="AK43">
        <v>36</v>
      </c>
      <c r="AL43">
        <v>0</v>
      </c>
      <c r="AM43">
        <v>0</v>
      </c>
      <c r="AN43">
        <v>15</v>
      </c>
      <c r="AO43">
        <v>85</v>
      </c>
      <c r="AP43">
        <v>87934</v>
      </c>
      <c r="AQ43">
        <v>0</v>
      </c>
      <c r="AR43">
        <v>0</v>
      </c>
      <c r="AS43">
        <v>5</v>
      </c>
      <c r="AT43">
        <v>1</v>
      </c>
      <c r="AU43">
        <v>1</v>
      </c>
      <c r="AV43">
        <v>12</v>
      </c>
      <c r="AW43">
        <v>45</v>
      </c>
      <c r="AX43">
        <v>33</v>
      </c>
      <c r="AY43">
        <v>4</v>
      </c>
      <c r="AZ43">
        <v>0</v>
      </c>
      <c r="BA43">
        <v>18</v>
      </c>
      <c r="BB43">
        <v>82</v>
      </c>
      <c r="BC43">
        <v>45114</v>
      </c>
      <c r="BD43">
        <v>0</v>
      </c>
      <c r="BE43">
        <v>0</v>
      </c>
      <c r="BF43">
        <v>5</v>
      </c>
      <c r="BG43">
        <v>1</v>
      </c>
      <c r="BH43" t="s">
        <v>782</v>
      </c>
      <c r="BI43">
        <v>11</v>
      </c>
      <c r="BJ43">
        <v>42</v>
      </c>
      <c r="BK43">
        <v>35</v>
      </c>
      <c r="BL43">
        <v>5</v>
      </c>
      <c r="BM43" t="s">
        <v>782</v>
      </c>
      <c r="BN43">
        <v>18</v>
      </c>
      <c r="BO43">
        <v>82</v>
      </c>
      <c r="BP43">
        <v>42820</v>
      </c>
      <c r="BQ43">
        <v>0</v>
      </c>
      <c r="BR43">
        <v>0</v>
      </c>
      <c r="BS43">
        <v>4</v>
      </c>
      <c r="BT43">
        <v>1</v>
      </c>
      <c r="BU43" t="s">
        <v>782</v>
      </c>
      <c r="BV43">
        <v>12</v>
      </c>
      <c r="BW43">
        <v>47</v>
      </c>
      <c r="BX43">
        <v>31</v>
      </c>
      <c r="BY43">
        <v>3</v>
      </c>
      <c r="BZ43" t="s">
        <v>782</v>
      </c>
      <c r="CA43">
        <v>18</v>
      </c>
      <c r="CB43">
        <v>82</v>
      </c>
      <c r="CC43">
        <v>87819</v>
      </c>
      <c r="CD43">
        <v>24</v>
      </c>
      <c r="CE43">
        <v>76</v>
      </c>
      <c r="CF43">
        <v>45055</v>
      </c>
      <c r="CG43">
        <v>26</v>
      </c>
      <c r="CH43">
        <v>74</v>
      </c>
      <c r="CI43">
        <v>42764</v>
      </c>
      <c r="CJ43">
        <v>22</v>
      </c>
      <c r="CK43">
        <v>78</v>
      </c>
      <c r="CL43">
        <v>87819</v>
      </c>
      <c r="CM43">
        <v>29</v>
      </c>
      <c r="CN43">
        <v>71</v>
      </c>
      <c r="CO43">
        <v>45055</v>
      </c>
      <c r="CP43">
        <v>33</v>
      </c>
      <c r="CQ43">
        <v>67</v>
      </c>
      <c r="CR43">
        <v>42764</v>
      </c>
      <c r="CS43">
        <v>26</v>
      </c>
      <c r="CT43">
        <v>74</v>
      </c>
      <c r="CU43">
        <v>75438</v>
      </c>
      <c r="CV43">
        <v>9</v>
      </c>
      <c r="CW43">
        <v>91</v>
      </c>
      <c r="CX43">
        <v>38644</v>
      </c>
      <c r="CY43">
        <v>10</v>
      </c>
      <c r="CZ43">
        <v>90</v>
      </c>
      <c r="DA43">
        <v>36794</v>
      </c>
      <c r="DB43">
        <v>7</v>
      </c>
      <c r="DC43">
        <v>93</v>
      </c>
      <c r="DD43">
        <v>75107</v>
      </c>
      <c r="DE43">
        <v>10</v>
      </c>
      <c r="DF43">
        <v>90</v>
      </c>
      <c r="DG43">
        <v>38454</v>
      </c>
      <c r="DH43">
        <v>10</v>
      </c>
      <c r="DI43">
        <v>90</v>
      </c>
      <c r="DJ43">
        <v>36653</v>
      </c>
      <c r="DK43">
        <v>11</v>
      </c>
      <c r="DL43">
        <v>89</v>
      </c>
    </row>
    <row r="44" spans="1:116" ht="12.75">
      <c r="A44" s="119"/>
      <c r="B44" s="119" t="s">
        <v>854</v>
      </c>
      <c r="C44">
        <v>1683</v>
      </c>
      <c r="D44">
        <v>2</v>
      </c>
      <c r="E44">
        <v>6</v>
      </c>
      <c r="F44">
        <v>24</v>
      </c>
      <c r="G44">
        <v>0</v>
      </c>
      <c r="H44" t="s">
        <v>782</v>
      </c>
      <c r="I44">
        <v>10</v>
      </c>
      <c r="J44">
        <v>38</v>
      </c>
      <c r="K44">
        <v>20</v>
      </c>
      <c r="L44">
        <v>0</v>
      </c>
      <c r="M44">
        <v>0</v>
      </c>
      <c r="N44">
        <v>42</v>
      </c>
      <c r="O44">
        <v>58</v>
      </c>
      <c r="P44">
        <v>898</v>
      </c>
      <c r="Q44">
        <v>1</v>
      </c>
      <c r="R44">
        <v>5</v>
      </c>
      <c r="S44">
        <v>28</v>
      </c>
      <c r="T44" t="s">
        <v>782</v>
      </c>
      <c r="U44" t="s">
        <v>782</v>
      </c>
      <c r="V44">
        <v>10</v>
      </c>
      <c r="W44">
        <v>39</v>
      </c>
      <c r="X44">
        <v>16</v>
      </c>
      <c r="Y44">
        <v>0</v>
      </c>
      <c r="Z44">
        <v>0</v>
      </c>
      <c r="AA44">
        <v>45</v>
      </c>
      <c r="AB44">
        <v>55</v>
      </c>
      <c r="AC44">
        <v>785</v>
      </c>
      <c r="AD44">
        <v>2</v>
      </c>
      <c r="AE44">
        <v>6</v>
      </c>
      <c r="AF44">
        <v>19</v>
      </c>
      <c r="AG44" t="s">
        <v>782</v>
      </c>
      <c r="AH44" t="s">
        <v>782</v>
      </c>
      <c r="AI44">
        <v>10</v>
      </c>
      <c r="AJ44">
        <v>37</v>
      </c>
      <c r="AK44">
        <v>26</v>
      </c>
      <c r="AL44">
        <v>0</v>
      </c>
      <c r="AM44">
        <v>0</v>
      </c>
      <c r="AN44">
        <v>38</v>
      </c>
      <c r="AO44">
        <v>62</v>
      </c>
      <c r="AP44">
        <v>1701</v>
      </c>
      <c r="AQ44">
        <v>1</v>
      </c>
      <c r="AR44">
        <v>5</v>
      </c>
      <c r="AS44">
        <v>19</v>
      </c>
      <c r="AT44">
        <v>1</v>
      </c>
      <c r="AU44">
        <v>0</v>
      </c>
      <c r="AV44">
        <v>15</v>
      </c>
      <c r="AW44">
        <v>37</v>
      </c>
      <c r="AX44">
        <v>20</v>
      </c>
      <c r="AY44">
        <v>2</v>
      </c>
      <c r="AZ44">
        <v>0</v>
      </c>
      <c r="BA44">
        <v>41</v>
      </c>
      <c r="BB44">
        <v>59</v>
      </c>
      <c r="BC44">
        <v>910</v>
      </c>
      <c r="BD44">
        <v>1</v>
      </c>
      <c r="BE44">
        <v>5</v>
      </c>
      <c r="BF44">
        <v>21</v>
      </c>
      <c r="BG44">
        <v>1</v>
      </c>
      <c r="BH44" t="s">
        <v>782</v>
      </c>
      <c r="BI44">
        <v>13</v>
      </c>
      <c r="BJ44">
        <v>35</v>
      </c>
      <c r="BK44">
        <v>21</v>
      </c>
      <c r="BL44">
        <v>2</v>
      </c>
      <c r="BM44" t="s">
        <v>782</v>
      </c>
      <c r="BN44">
        <v>41</v>
      </c>
      <c r="BO44">
        <v>59</v>
      </c>
      <c r="BP44">
        <v>791</v>
      </c>
      <c r="BQ44">
        <v>1</v>
      </c>
      <c r="BR44">
        <v>6</v>
      </c>
      <c r="BS44">
        <v>16</v>
      </c>
      <c r="BT44">
        <v>1</v>
      </c>
      <c r="BU44" t="s">
        <v>782</v>
      </c>
      <c r="BV44">
        <v>17</v>
      </c>
      <c r="BW44">
        <v>40</v>
      </c>
      <c r="BX44">
        <v>19</v>
      </c>
      <c r="BY44">
        <v>1</v>
      </c>
      <c r="BZ44" t="s">
        <v>782</v>
      </c>
      <c r="CA44">
        <v>41</v>
      </c>
      <c r="CB44">
        <v>59</v>
      </c>
      <c r="CC44">
        <v>1682</v>
      </c>
      <c r="CD44">
        <v>48</v>
      </c>
      <c r="CE44">
        <v>52</v>
      </c>
      <c r="CF44">
        <v>898</v>
      </c>
      <c r="CG44">
        <v>50</v>
      </c>
      <c r="CH44">
        <v>50</v>
      </c>
      <c r="CI44">
        <v>784</v>
      </c>
      <c r="CJ44">
        <v>46</v>
      </c>
      <c r="CK44">
        <v>54</v>
      </c>
      <c r="CL44">
        <v>1682</v>
      </c>
      <c r="CM44">
        <v>52</v>
      </c>
      <c r="CN44">
        <v>48</v>
      </c>
      <c r="CO44">
        <v>898</v>
      </c>
      <c r="CP44">
        <v>56</v>
      </c>
      <c r="CQ44">
        <v>44</v>
      </c>
      <c r="CR44">
        <v>784</v>
      </c>
      <c r="CS44">
        <v>48</v>
      </c>
      <c r="CT44">
        <v>52</v>
      </c>
      <c r="CU44">
        <v>1026</v>
      </c>
      <c r="CV44">
        <v>37</v>
      </c>
      <c r="CW44">
        <v>63</v>
      </c>
      <c r="CX44">
        <v>543</v>
      </c>
      <c r="CY44">
        <v>39</v>
      </c>
      <c r="CZ44">
        <v>61</v>
      </c>
      <c r="DA44">
        <v>483</v>
      </c>
      <c r="DB44">
        <v>35</v>
      </c>
      <c r="DC44">
        <v>65</v>
      </c>
      <c r="DD44">
        <v>932</v>
      </c>
      <c r="DE44">
        <v>32</v>
      </c>
      <c r="DF44">
        <v>68</v>
      </c>
      <c r="DG44">
        <v>494</v>
      </c>
      <c r="DH44">
        <v>32</v>
      </c>
      <c r="DI44">
        <v>68</v>
      </c>
      <c r="DJ44">
        <v>438</v>
      </c>
      <c r="DK44">
        <v>31</v>
      </c>
      <c r="DL44">
        <v>69</v>
      </c>
    </row>
    <row r="45" spans="1:116" ht="12.75">
      <c r="A45" s="119" t="s">
        <v>695</v>
      </c>
      <c r="B45" s="119" t="s">
        <v>5</v>
      </c>
      <c r="C45">
        <v>536523</v>
      </c>
      <c r="D45">
        <v>0</v>
      </c>
      <c r="E45">
        <v>0</v>
      </c>
      <c r="F45">
        <v>5</v>
      </c>
      <c r="G45">
        <v>0</v>
      </c>
      <c r="H45">
        <v>0</v>
      </c>
      <c r="I45">
        <v>9</v>
      </c>
      <c r="J45">
        <v>48</v>
      </c>
      <c r="K45">
        <v>37</v>
      </c>
      <c r="L45">
        <v>0</v>
      </c>
      <c r="M45">
        <v>0</v>
      </c>
      <c r="N45">
        <v>15</v>
      </c>
      <c r="O45">
        <v>85</v>
      </c>
      <c r="P45">
        <v>274031</v>
      </c>
      <c r="Q45">
        <v>0</v>
      </c>
      <c r="R45">
        <v>0</v>
      </c>
      <c r="S45">
        <v>6</v>
      </c>
      <c r="T45">
        <v>0</v>
      </c>
      <c r="U45">
        <v>0</v>
      </c>
      <c r="V45">
        <v>12</v>
      </c>
      <c r="W45">
        <v>51</v>
      </c>
      <c r="X45">
        <v>31</v>
      </c>
      <c r="Y45">
        <v>0</v>
      </c>
      <c r="Z45">
        <v>0</v>
      </c>
      <c r="AA45">
        <v>18</v>
      </c>
      <c r="AB45">
        <v>82</v>
      </c>
      <c r="AC45">
        <v>262492</v>
      </c>
      <c r="AD45">
        <v>0</v>
      </c>
      <c r="AE45">
        <v>0</v>
      </c>
      <c r="AF45">
        <v>3</v>
      </c>
      <c r="AG45">
        <v>0</v>
      </c>
      <c r="AH45">
        <v>0</v>
      </c>
      <c r="AI45">
        <v>7</v>
      </c>
      <c r="AJ45">
        <v>45</v>
      </c>
      <c r="AK45">
        <v>44</v>
      </c>
      <c r="AL45">
        <v>0</v>
      </c>
      <c r="AM45">
        <v>0</v>
      </c>
      <c r="AN45">
        <v>11</v>
      </c>
      <c r="AO45">
        <v>89</v>
      </c>
      <c r="AP45">
        <v>536856</v>
      </c>
      <c r="AQ45">
        <v>0</v>
      </c>
      <c r="AR45">
        <v>0</v>
      </c>
      <c r="AS45">
        <v>3</v>
      </c>
      <c r="AT45">
        <v>1</v>
      </c>
      <c r="AU45">
        <v>0</v>
      </c>
      <c r="AV45">
        <v>11</v>
      </c>
      <c r="AW45">
        <v>45</v>
      </c>
      <c r="AX45">
        <v>36</v>
      </c>
      <c r="AY45">
        <v>3</v>
      </c>
      <c r="AZ45">
        <v>0</v>
      </c>
      <c r="BA45">
        <v>16</v>
      </c>
      <c r="BB45">
        <v>84</v>
      </c>
      <c r="BC45">
        <v>274223</v>
      </c>
      <c r="BD45">
        <v>0</v>
      </c>
      <c r="BE45">
        <v>0</v>
      </c>
      <c r="BF45">
        <v>4</v>
      </c>
      <c r="BG45">
        <v>1</v>
      </c>
      <c r="BH45">
        <v>0</v>
      </c>
      <c r="BI45">
        <v>10</v>
      </c>
      <c r="BJ45">
        <v>42</v>
      </c>
      <c r="BK45">
        <v>38</v>
      </c>
      <c r="BL45">
        <v>4</v>
      </c>
      <c r="BM45">
        <v>0</v>
      </c>
      <c r="BN45">
        <v>16</v>
      </c>
      <c r="BO45">
        <v>84</v>
      </c>
      <c r="BP45">
        <v>262633</v>
      </c>
      <c r="BQ45">
        <v>0</v>
      </c>
      <c r="BR45">
        <v>0</v>
      </c>
      <c r="BS45">
        <v>3</v>
      </c>
      <c r="BT45">
        <v>1</v>
      </c>
      <c r="BU45">
        <v>0</v>
      </c>
      <c r="BV45">
        <v>12</v>
      </c>
      <c r="BW45">
        <v>48</v>
      </c>
      <c r="BX45">
        <v>34</v>
      </c>
      <c r="BY45">
        <v>2</v>
      </c>
      <c r="BZ45">
        <v>0</v>
      </c>
      <c r="CA45">
        <v>16</v>
      </c>
      <c r="CB45">
        <v>84</v>
      </c>
      <c r="CC45">
        <v>536464</v>
      </c>
      <c r="CD45">
        <v>21</v>
      </c>
      <c r="CE45">
        <v>79</v>
      </c>
      <c r="CF45">
        <v>273993</v>
      </c>
      <c r="CG45">
        <v>23</v>
      </c>
      <c r="CH45">
        <v>77</v>
      </c>
      <c r="CI45">
        <v>262471</v>
      </c>
      <c r="CJ45">
        <v>18</v>
      </c>
      <c r="CK45">
        <v>82</v>
      </c>
      <c r="CL45">
        <v>536464</v>
      </c>
      <c r="CM45">
        <v>26</v>
      </c>
      <c r="CN45">
        <v>74</v>
      </c>
      <c r="CO45">
        <v>273993</v>
      </c>
      <c r="CP45">
        <v>29</v>
      </c>
      <c r="CQ45">
        <v>71</v>
      </c>
      <c r="CR45">
        <v>262471</v>
      </c>
      <c r="CS45">
        <v>21</v>
      </c>
      <c r="CT45">
        <v>79</v>
      </c>
      <c r="CU45">
        <v>514515</v>
      </c>
      <c r="CV45">
        <v>11</v>
      </c>
      <c r="CW45">
        <v>89</v>
      </c>
      <c r="CX45">
        <v>262678</v>
      </c>
      <c r="CY45">
        <v>12</v>
      </c>
      <c r="CZ45">
        <v>88</v>
      </c>
      <c r="DA45">
        <v>251837</v>
      </c>
      <c r="DB45">
        <v>9</v>
      </c>
      <c r="DC45">
        <v>91</v>
      </c>
      <c r="DD45">
        <v>514441</v>
      </c>
      <c r="DE45">
        <v>13</v>
      </c>
      <c r="DF45">
        <v>87</v>
      </c>
      <c r="DG45">
        <v>262665</v>
      </c>
      <c r="DH45">
        <v>12</v>
      </c>
      <c r="DI45">
        <v>88</v>
      </c>
      <c r="DJ45">
        <v>251776</v>
      </c>
      <c r="DK45">
        <v>14</v>
      </c>
      <c r="DL45">
        <v>86</v>
      </c>
    </row>
    <row r="46" spans="1:116" ht="12.75">
      <c r="A46" s="119"/>
      <c r="B46" s="119" t="s">
        <v>30</v>
      </c>
      <c r="C46">
        <v>97874</v>
      </c>
      <c r="D46">
        <v>0</v>
      </c>
      <c r="E46">
        <v>0</v>
      </c>
      <c r="F46">
        <v>9</v>
      </c>
      <c r="G46">
        <v>0</v>
      </c>
      <c r="H46">
        <v>0</v>
      </c>
      <c r="I46">
        <v>16</v>
      </c>
      <c r="J46">
        <v>53</v>
      </c>
      <c r="K46">
        <v>21</v>
      </c>
      <c r="L46">
        <v>0</v>
      </c>
      <c r="M46">
        <v>0</v>
      </c>
      <c r="N46">
        <v>26</v>
      </c>
      <c r="O46">
        <v>74</v>
      </c>
      <c r="P46">
        <v>49617</v>
      </c>
      <c r="Q46">
        <v>1</v>
      </c>
      <c r="R46">
        <v>0</v>
      </c>
      <c r="S46">
        <v>12</v>
      </c>
      <c r="T46">
        <v>0</v>
      </c>
      <c r="U46">
        <v>0</v>
      </c>
      <c r="V46">
        <v>18</v>
      </c>
      <c r="W46">
        <v>53</v>
      </c>
      <c r="X46">
        <v>16</v>
      </c>
      <c r="Y46" t="s">
        <v>782</v>
      </c>
      <c r="Z46">
        <v>0</v>
      </c>
      <c r="AA46">
        <v>31</v>
      </c>
      <c r="AB46">
        <v>69</v>
      </c>
      <c r="AC46">
        <v>48257</v>
      </c>
      <c r="AD46">
        <v>0</v>
      </c>
      <c r="AE46">
        <v>0</v>
      </c>
      <c r="AF46">
        <v>6</v>
      </c>
      <c r="AG46">
        <v>0</v>
      </c>
      <c r="AH46">
        <v>0</v>
      </c>
      <c r="AI46">
        <v>14</v>
      </c>
      <c r="AJ46">
        <v>54</v>
      </c>
      <c r="AK46">
        <v>25</v>
      </c>
      <c r="AL46" t="s">
        <v>782</v>
      </c>
      <c r="AM46">
        <v>0</v>
      </c>
      <c r="AN46">
        <v>20</v>
      </c>
      <c r="AO46">
        <v>80</v>
      </c>
      <c r="AP46">
        <v>97993</v>
      </c>
      <c r="AQ46">
        <v>0</v>
      </c>
      <c r="AR46">
        <v>0</v>
      </c>
      <c r="AS46">
        <v>6</v>
      </c>
      <c r="AT46">
        <v>2</v>
      </c>
      <c r="AU46">
        <v>1</v>
      </c>
      <c r="AV46">
        <v>18</v>
      </c>
      <c r="AW46">
        <v>50</v>
      </c>
      <c r="AX46">
        <v>22</v>
      </c>
      <c r="AY46">
        <v>1</v>
      </c>
      <c r="AZ46">
        <v>0</v>
      </c>
      <c r="BA46">
        <v>27</v>
      </c>
      <c r="BB46">
        <v>73</v>
      </c>
      <c r="BC46">
        <v>49690</v>
      </c>
      <c r="BD46">
        <v>1</v>
      </c>
      <c r="BE46">
        <v>0</v>
      </c>
      <c r="BF46">
        <v>7</v>
      </c>
      <c r="BG46">
        <v>2</v>
      </c>
      <c r="BH46">
        <v>1</v>
      </c>
      <c r="BI46">
        <v>17</v>
      </c>
      <c r="BJ46">
        <v>48</v>
      </c>
      <c r="BK46">
        <v>24</v>
      </c>
      <c r="BL46">
        <v>1</v>
      </c>
      <c r="BM46">
        <v>0</v>
      </c>
      <c r="BN46">
        <v>27</v>
      </c>
      <c r="BO46">
        <v>73</v>
      </c>
      <c r="BP46">
        <v>48303</v>
      </c>
      <c r="BQ46">
        <v>0</v>
      </c>
      <c r="BR46">
        <v>0</v>
      </c>
      <c r="BS46">
        <v>5</v>
      </c>
      <c r="BT46">
        <v>2</v>
      </c>
      <c r="BU46">
        <v>1</v>
      </c>
      <c r="BV46">
        <v>19</v>
      </c>
      <c r="BW46">
        <v>53</v>
      </c>
      <c r="BX46">
        <v>20</v>
      </c>
      <c r="BY46">
        <v>1</v>
      </c>
      <c r="BZ46">
        <v>0</v>
      </c>
      <c r="CA46">
        <v>27</v>
      </c>
      <c r="CB46">
        <v>73</v>
      </c>
      <c r="CC46">
        <v>97859</v>
      </c>
      <c r="CD46">
        <v>34</v>
      </c>
      <c r="CE46">
        <v>66</v>
      </c>
      <c r="CF46">
        <v>49605</v>
      </c>
      <c r="CG46">
        <v>37</v>
      </c>
      <c r="CH46">
        <v>63</v>
      </c>
      <c r="CI46">
        <v>48254</v>
      </c>
      <c r="CJ46">
        <v>31</v>
      </c>
      <c r="CK46">
        <v>69</v>
      </c>
      <c r="CL46">
        <v>97859</v>
      </c>
      <c r="CM46">
        <v>41</v>
      </c>
      <c r="CN46">
        <v>59</v>
      </c>
      <c r="CO46">
        <v>49605</v>
      </c>
      <c r="CP46">
        <v>46</v>
      </c>
      <c r="CQ46">
        <v>54</v>
      </c>
      <c r="CR46">
        <v>48254</v>
      </c>
      <c r="CS46">
        <v>36</v>
      </c>
      <c r="CT46">
        <v>64</v>
      </c>
      <c r="CU46">
        <v>94106</v>
      </c>
      <c r="CV46">
        <v>14</v>
      </c>
      <c r="CW46">
        <v>86</v>
      </c>
      <c r="CX46">
        <v>47719</v>
      </c>
      <c r="CY46">
        <v>16</v>
      </c>
      <c r="CZ46">
        <v>84</v>
      </c>
      <c r="DA46">
        <v>46387</v>
      </c>
      <c r="DB46">
        <v>11</v>
      </c>
      <c r="DC46">
        <v>89</v>
      </c>
      <c r="DD46">
        <v>94035</v>
      </c>
      <c r="DE46">
        <v>19</v>
      </c>
      <c r="DF46">
        <v>81</v>
      </c>
      <c r="DG46">
        <v>47677</v>
      </c>
      <c r="DH46">
        <v>18</v>
      </c>
      <c r="DI46">
        <v>82</v>
      </c>
      <c r="DJ46">
        <v>46358</v>
      </c>
      <c r="DK46">
        <v>19</v>
      </c>
      <c r="DL46">
        <v>81</v>
      </c>
    </row>
    <row r="47" spans="1:116" ht="12.75">
      <c r="A47" s="119"/>
      <c r="B47" t="s">
        <v>118</v>
      </c>
      <c r="C47">
        <v>438649</v>
      </c>
      <c r="D47">
        <v>0</v>
      </c>
      <c r="E47">
        <v>0</v>
      </c>
      <c r="F47">
        <v>4</v>
      </c>
      <c r="G47">
        <v>0</v>
      </c>
      <c r="H47">
        <v>0</v>
      </c>
      <c r="I47">
        <v>8</v>
      </c>
      <c r="J47">
        <v>47</v>
      </c>
      <c r="K47">
        <v>41</v>
      </c>
      <c r="L47">
        <v>0</v>
      </c>
      <c r="M47">
        <v>0</v>
      </c>
      <c r="N47">
        <v>12</v>
      </c>
      <c r="O47">
        <v>88</v>
      </c>
      <c r="P47">
        <v>224414</v>
      </c>
      <c r="Q47">
        <v>0</v>
      </c>
      <c r="R47">
        <v>0</v>
      </c>
      <c r="S47">
        <v>5</v>
      </c>
      <c r="T47">
        <v>0</v>
      </c>
      <c r="U47">
        <v>0</v>
      </c>
      <c r="V47">
        <v>10</v>
      </c>
      <c r="W47">
        <v>50</v>
      </c>
      <c r="X47">
        <v>34</v>
      </c>
      <c r="Y47" t="s">
        <v>782</v>
      </c>
      <c r="Z47">
        <v>0</v>
      </c>
      <c r="AA47">
        <v>16</v>
      </c>
      <c r="AB47">
        <v>84</v>
      </c>
      <c r="AC47">
        <v>214235</v>
      </c>
      <c r="AD47">
        <v>0</v>
      </c>
      <c r="AE47">
        <v>0</v>
      </c>
      <c r="AF47">
        <v>2</v>
      </c>
      <c r="AG47">
        <v>0</v>
      </c>
      <c r="AH47">
        <v>0</v>
      </c>
      <c r="AI47">
        <v>6</v>
      </c>
      <c r="AJ47">
        <v>43</v>
      </c>
      <c r="AK47">
        <v>48</v>
      </c>
      <c r="AL47" t="s">
        <v>782</v>
      </c>
      <c r="AM47">
        <v>0</v>
      </c>
      <c r="AN47">
        <v>9</v>
      </c>
      <c r="AO47">
        <v>91</v>
      </c>
      <c r="AP47">
        <v>438863</v>
      </c>
      <c r="AQ47">
        <v>0</v>
      </c>
      <c r="AR47">
        <v>0</v>
      </c>
      <c r="AS47">
        <v>2</v>
      </c>
      <c r="AT47">
        <v>1</v>
      </c>
      <c r="AU47">
        <v>0</v>
      </c>
      <c r="AV47">
        <v>10</v>
      </c>
      <c r="AW47">
        <v>44</v>
      </c>
      <c r="AX47">
        <v>39</v>
      </c>
      <c r="AY47">
        <v>4</v>
      </c>
      <c r="AZ47">
        <v>0</v>
      </c>
      <c r="BA47">
        <v>13</v>
      </c>
      <c r="BB47">
        <v>87</v>
      </c>
      <c r="BC47">
        <v>224533</v>
      </c>
      <c r="BD47">
        <v>0</v>
      </c>
      <c r="BE47">
        <v>0</v>
      </c>
      <c r="BF47">
        <v>3</v>
      </c>
      <c r="BG47">
        <v>1</v>
      </c>
      <c r="BH47">
        <v>0</v>
      </c>
      <c r="BI47">
        <v>9</v>
      </c>
      <c r="BJ47">
        <v>41</v>
      </c>
      <c r="BK47">
        <v>41</v>
      </c>
      <c r="BL47">
        <v>5</v>
      </c>
      <c r="BM47">
        <v>0</v>
      </c>
      <c r="BN47">
        <v>13</v>
      </c>
      <c r="BO47">
        <v>87</v>
      </c>
      <c r="BP47">
        <v>214330</v>
      </c>
      <c r="BQ47">
        <v>0</v>
      </c>
      <c r="BR47">
        <v>0</v>
      </c>
      <c r="BS47">
        <v>2</v>
      </c>
      <c r="BT47">
        <v>1</v>
      </c>
      <c r="BU47">
        <v>0</v>
      </c>
      <c r="BV47">
        <v>10</v>
      </c>
      <c r="BW47">
        <v>47</v>
      </c>
      <c r="BX47">
        <v>37</v>
      </c>
      <c r="BY47">
        <v>3</v>
      </c>
      <c r="BZ47">
        <v>0</v>
      </c>
      <c r="CA47">
        <v>13</v>
      </c>
      <c r="CB47">
        <v>87</v>
      </c>
      <c r="CC47">
        <v>438605</v>
      </c>
      <c r="CD47">
        <v>18</v>
      </c>
      <c r="CE47">
        <v>82</v>
      </c>
      <c r="CF47">
        <v>224388</v>
      </c>
      <c r="CG47">
        <v>19</v>
      </c>
      <c r="CH47">
        <v>81</v>
      </c>
      <c r="CI47">
        <v>214217</v>
      </c>
      <c r="CJ47">
        <v>15</v>
      </c>
      <c r="CK47">
        <v>85</v>
      </c>
      <c r="CL47">
        <v>438605</v>
      </c>
      <c r="CM47">
        <v>22</v>
      </c>
      <c r="CN47">
        <v>78</v>
      </c>
      <c r="CO47">
        <v>224388</v>
      </c>
      <c r="CP47">
        <v>26</v>
      </c>
      <c r="CQ47">
        <v>74</v>
      </c>
      <c r="CR47">
        <v>214217</v>
      </c>
      <c r="CS47">
        <v>18</v>
      </c>
      <c r="CT47">
        <v>82</v>
      </c>
      <c r="CU47">
        <v>420409</v>
      </c>
      <c r="CV47">
        <v>10</v>
      </c>
      <c r="CW47">
        <v>90</v>
      </c>
      <c r="CX47">
        <v>214959</v>
      </c>
      <c r="CY47">
        <v>12</v>
      </c>
      <c r="CZ47">
        <v>88</v>
      </c>
      <c r="DA47">
        <v>205450</v>
      </c>
      <c r="DB47">
        <v>8</v>
      </c>
      <c r="DC47">
        <v>92</v>
      </c>
      <c r="DD47">
        <v>420406</v>
      </c>
      <c r="DE47">
        <v>12</v>
      </c>
      <c r="DF47">
        <v>88</v>
      </c>
      <c r="DG47">
        <v>214988</v>
      </c>
      <c r="DH47">
        <v>11</v>
      </c>
      <c r="DI47">
        <v>89</v>
      </c>
      <c r="DJ47">
        <v>205418</v>
      </c>
      <c r="DK47">
        <v>12</v>
      </c>
      <c r="DL47">
        <v>88</v>
      </c>
    </row>
    <row r="48" spans="1:116" ht="12.75">
      <c r="A48" s="119" t="s">
        <v>729</v>
      </c>
      <c r="B48" s="119" t="s">
        <v>5</v>
      </c>
      <c r="C48">
        <v>536523</v>
      </c>
      <c r="D48">
        <v>0</v>
      </c>
      <c r="E48">
        <v>0</v>
      </c>
      <c r="F48">
        <v>5</v>
      </c>
      <c r="G48">
        <v>0</v>
      </c>
      <c r="H48">
        <v>0</v>
      </c>
      <c r="I48">
        <v>9</v>
      </c>
      <c r="J48">
        <v>48</v>
      </c>
      <c r="K48">
        <v>37</v>
      </c>
      <c r="L48">
        <v>0</v>
      </c>
      <c r="M48">
        <v>0</v>
      </c>
      <c r="N48">
        <v>15</v>
      </c>
      <c r="O48">
        <v>85</v>
      </c>
      <c r="P48">
        <v>274031</v>
      </c>
      <c r="Q48">
        <v>0</v>
      </c>
      <c r="R48">
        <v>0</v>
      </c>
      <c r="S48">
        <v>6</v>
      </c>
      <c r="T48">
        <v>0</v>
      </c>
      <c r="U48">
        <v>0</v>
      </c>
      <c r="V48">
        <v>12</v>
      </c>
      <c r="W48">
        <v>51</v>
      </c>
      <c r="X48">
        <v>31</v>
      </c>
      <c r="Y48">
        <v>0</v>
      </c>
      <c r="Z48">
        <v>0</v>
      </c>
      <c r="AA48">
        <v>18</v>
      </c>
      <c r="AB48">
        <v>82</v>
      </c>
      <c r="AC48">
        <v>262492</v>
      </c>
      <c r="AD48">
        <v>0</v>
      </c>
      <c r="AE48">
        <v>0</v>
      </c>
      <c r="AF48">
        <v>3</v>
      </c>
      <c r="AG48">
        <v>0</v>
      </c>
      <c r="AH48">
        <v>0</v>
      </c>
      <c r="AI48">
        <v>7</v>
      </c>
      <c r="AJ48">
        <v>45</v>
      </c>
      <c r="AK48">
        <v>44</v>
      </c>
      <c r="AL48">
        <v>0</v>
      </c>
      <c r="AM48">
        <v>0</v>
      </c>
      <c r="AN48">
        <v>11</v>
      </c>
      <c r="AO48">
        <v>89</v>
      </c>
      <c r="AP48">
        <v>536856</v>
      </c>
      <c r="AQ48">
        <v>0</v>
      </c>
      <c r="AR48">
        <v>0</v>
      </c>
      <c r="AS48">
        <v>3</v>
      </c>
      <c r="AT48">
        <v>1</v>
      </c>
      <c r="AU48">
        <v>0</v>
      </c>
      <c r="AV48">
        <v>11</v>
      </c>
      <c r="AW48">
        <v>45</v>
      </c>
      <c r="AX48">
        <v>36</v>
      </c>
      <c r="AY48">
        <v>3</v>
      </c>
      <c r="AZ48">
        <v>0</v>
      </c>
      <c r="BA48">
        <v>16</v>
      </c>
      <c r="BB48">
        <v>84</v>
      </c>
      <c r="BC48">
        <v>274223</v>
      </c>
      <c r="BD48">
        <v>0</v>
      </c>
      <c r="BE48">
        <v>0</v>
      </c>
      <c r="BF48">
        <v>4</v>
      </c>
      <c r="BG48">
        <v>1</v>
      </c>
      <c r="BH48">
        <v>0</v>
      </c>
      <c r="BI48">
        <v>10</v>
      </c>
      <c r="BJ48">
        <v>42</v>
      </c>
      <c r="BK48">
        <v>38</v>
      </c>
      <c r="BL48">
        <v>4</v>
      </c>
      <c r="BM48">
        <v>0</v>
      </c>
      <c r="BN48">
        <v>16</v>
      </c>
      <c r="BO48">
        <v>84</v>
      </c>
      <c r="BP48">
        <v>262633</v>
      </c>
      <c r="BQ48">
        <v>0</v>
      </c>
      <c r="BR48">
        <v>0</v>
      </c>
      <c r="BS48">
        <v>3</v>
      </c>
      <c r="BT48">
        <v>1</v>
      </c>
      <c r="BU48">
        <v>0</v>
      </c>
      <c r="BV48">
        <v>12</v>
      </c>
      <c r="BW48">
        <v>48</v>
      </c>
      <c r="BX48">
        <v>34</v>
      </c>
      <c r="BY48">
        <v>2</v>
      </c>
      <c r="BZ48">
        <v>0</v>
      </c>
      <c r="CA48">
        <v>16</v>
      </c>
      <c r="CB48">
        <v>84</v>
      </c>
      <c r="CC48">
        <v>536464</v>
      </c>
      <c r="CD48">
        <v>21</v>
      </c>
      <c r="CE48">
        <v>79</v>
      </c>
      <c r="CF48">
        <v>273993</v>
      </c>
      <c r="CG48">
        <v>23</v>
      </c>
      <c r="CH48">
        <v>77</v>
      </c>
      <c r="CI48">
        <v>262471</v>
      </c>
      <c r="CJ48">
        <v>18</v>
      </c>
      <c r="CK48">
        <v>82</v>
      </c>
      <c r="CL48">
        <v>536464</v>
      </c>
      <c r="CM48">
        <v>26</v>
      </c>
      <c r="CN48">
        <v>74</v>
      </c>
      <c r="CO48">
        <v>273993</v>
      </c>
      <c r="CP48">
        <v>29</v>
      </c>
      <c r="CQ48">
        <v>71</v>
      </c>
      <c r="CR48">
        <v>262471</v>
      </c>
      <c r="CS48">
        <v>21</v>
      </c>
      <c r="CT48">
        <v>79</v>
      </c>
      <c r="CU48">
        <v>514515</v>
      </c>
      <c r="CV48">
        <v>11</v>
      </c>
      <c r="CW48">
        <v>89</v>
      </c>
      <c r="CX48">
        <v>262678</v>
      </c>
      <c r="CY48">
        <v>12</v>
      </c>
      <c r="CZ48">
        <v>88</v>
      </c>
      <c r="DA48">
        <v>251837</v>
      </c>
      <c r="DB48">
        <v>9</v>
      </c>
      <c r="DC48">
        <v>91</v>
      </c>
      <c r="DD48">
        <v>514441</v>
      </c>
      <c r="DE48">
        <v>13</v>
      </c>
      <c r="DF48">
        <v>87</v>
      </c>
      <c r="DG48">
        <v>262665</v>
      </c>
      <c r="DH48">
        <v>12</v>
      </c>
      <c r="DI48">
        <v>88</v>
      </c>
      <c r="DJ48">
        <v>251776</v>
      </c>
      <c r="DK48">
        <v>14</v>
      </c>
      <c r="DL48">
        <v>86</v>
      </c>
    </row>
    <row r="49" spans="1:2" ht="12.75">
      <c r="A49" s="119"/>
      <c r="B49" s="119"/>
    </row>
    <row r="50" spans="1:116" ht="12.75">
      <c r="A50" s="119"/>
      <c r="B50" s="119" t="s">
        <v>32</v>
      </c>
      <c r="C50">
        <v>405578</v>
      </c>
      <c r="D50">
        <v>0</v>
      </c>
      <c r="E50">
        <v>0</v>
      </c>
      <c r="F50">
        <v>1</v>
      </c>
      <c r="G50">
        <v>0</v>
      </c>
      <c r="H50">
        <v>0</v>
      </c>
      <c r="I50">
        <v>4</v>
      </c>
      <c r="J50">
        <v>48</v>
      </c>
      <c r="K50">
        <v>47</v>
      </c>
      <c r="L50">
        <v>0</v>
      </c>
      <c r="M50">
        <v>0</v>
      </c>
      <c r="N50">
        <v>5</v>
      </c>
      <c r="O50">
        <v>95</v>
      </c>
      <c r="P50">
        <v>190306</v>
      </c>
      <c r="Q50">
        <v>0</v>
      </c>
      <c r="R50">
        <v>0</v>
      </c>
      <c r="S50">
        <v>1</v>
      </c>
      <c r="T50" t="s">
        <v>782</v>
      </c>
      <c r="U50">
        <v>0</v>
      </c>
      <c r="V50">
        <v>5</v>
      </c>
      <c r="W50">
        <v>53</v>
      </c>
      <c r="X50">
        <v>41</v>
      </c>
      <c r="Y50">
        <v>0</v>
      </c>
      <c r="Z50">
        <v>0</v>
      </c>
      <c r="AA50">
        <v>6</v>
      </c>
      <c r="AB50">
        <v>94</v>
      </c>
      <c r="AC50">
        <v>215272</v>
      </c>
      <c r="AD50">
        <v>0</v>
      </c>
      <c r="AE50">
        <v>0</v>
      </c>
      <c r="AF50">
        <v>1</v>
      </c>
      <c r="AG50" t="s">
        <v>782</v>
      </c>
      <c r="AH50">
        <v>0</v>
      </c>
      <c r="AI50">
        <v>3</v>
      </c>
      <c r="AJ50">
        <v>45</v>
      </c>
      <c r="AK50">
        <v>52</v>
      </c>
      <c r="AL50">
        <v>0</v>
      </c>
      <c r="AM50">
        <v>0</v>
      </c>
      <c r="AN50">
        <v>4</v>
      </c>
      <c r="AO50">
        <v>96</v>
      </c>
      <c r="AP50">
        <v>405678</v>
      </c>
      <c r="AQ50">
        <v>0</v>
      </c>
      <c r="AR50">
        <v>0</v>
      </c>
      <c r="AS50">
        <v>0</v>
      </c>
      <c r="AT50">
        <v>0</v>
      </c>
      <c r="AU50">
        <v>0</v>
      </c>
      <c r="AV50">
        <v>6</v>
      </c>
      <c r="AW50">
        <v>45</v>
      </c>
      <c r="AX50">
        <v>44</v>
      </c>
      <c r="AY50">
        <v>4</v>
      </c>
      <c r="AZ50">
        <v>0</v>
      </c>
      <c r="BA50">
        <v>6</v>
      </c>
      <c r="BB50">
        <v>94</v>
      </c>
      <c r="BC50">
        <v>190349</v>
      </c>
      <c r="BD50">
        <v>0</v>
      </c>
      <c r="BE50">
        <v>0</v>
      </c>
      <c r="BF50">
        <v>0</v>
      </c>
      <c r="BG50">
        <v>0</v>
      </c>
      <c r="BH50">
        <v>0</v>
      </c>
      <c r="BI50">
        <v>4</v>
      </c>
      <c r="BJ50">
        <v>40</v>
      </c>
      <c r="BK50">
        <v>49</v>
      </c>
      <c r="BL50">
        <v>6</v>
      </c>
      <c r="BM50">
        <v>0</v>
      </c>
      <c r="BN50">
        <v>5</v>
      </c>
      <c r="BO50">
        <v>95</v>
      </c>
      <c r="BP50">
        <v>215329</v>
      </c>
      <c r="BQ50">
        <v>0</v>
      </c>
      <c r="BR50">
        <v>0</v>
      </c>
      <c r="BS50">
        <v>0</v>
      </c>
      <c r="BT50">
        <v>0</v>
      </c>
      <c r="BU50">
        <v>0</v>
      </c>
      <c r="BV50">
        <v>7</v>
      </c>
      <c r="BW50">
        <v>49</v>
      </c>
      <c r="BX50">
        <v>40</v>
      </c>
      <c r="BY50">
        <v>3</v>
      </c>
      <c r="BZ50">
        <v>0</v>
      </c>
      <c r="CA50">
        <v>8</v>
      </c>
      <c r="CB50">
        <v>92</v>
      </c>
      <c r="CC50">
        <v>405537</v>
      </c>
      <c r="CD50">
        <v>9</v>
      </c>
      <c r="CE50">
        <v>91</v>
      </c>
      <c r="CF50">
        <v>190282</v>
      </c>
      <c r="CG50">
        <v>8</v>
      </c>
      <c r="CH50">
        <v>92</v>
      </c>
      <c r="CI50">
        <v>215255</v>
      </c>
      <c r="CJ50">
        <v>9</v>
      </c>
      <c r="CK50">
        <v>91</v>
      </c>
      <c r="CL50">
        <v>405537</v>
      </c>
      <c r="CM50">
        <v>12</v>
      </c>
      <c r="CN50">
        <v>88</v>
      </c>
      <c r="CO50">
        <v>190282</v>
      </c>
      <c r="CP50">
        <v>13</v>
      </c>
      <c r="CQ50">
        <v>87</v>
      </c>
      <c r="CR50">
        <v>215255</v>
      </c>
      <c r="CS50">
        <v>11</v>
      </c>
      <c r="CT50">
        <v>89</v>
      </c>
      <c r="CU50">
        <v>388631</v>
      </c>
      <c r="CV50">
        <v>7</v>
      </c>
      <c r="CW50">
        <v>93</v>
      </c>
      <c r="CX50">
        <v>182018</v>
      </c>
      <c r="CY50">
        <v>8</v>
      </c>
      <c r="CZ50">
        <v>92</v>
      </c>
      <c r="DA50">
        <v>206613</v>
      </c>
      <c r="DB50">
        <v>6</v>
      </c>
      <c r="DC50">
        <v>94</v>
      </c>
      <c r="DD50">
        <v>388734</v>
      </c>
      <c r="DE50">
        <v>8</v>
      </c>
      <c r="DF50">
        <v>92</v>
      </c>
      <c r="DG50">
        <v>182116</v>
      </c>
      <c r="DH50">
        <v>6</v>
      </c>
      <c r="DI50">
        <v>94</v>
      </c>
      <c r="DJ50">
        <v>206618</v>
      </c>
      <c r="DK50">
        <v>9</v>
      </c>
      <c r="DL50">
        <v>91</v>
      </c>
    </row>
    <row r="51" spans="1:116" ht="12.75">
      <c r="A51" s="119"/>
      <c r="B51" s="119" t="s">
        <v>33</v>
      </c>
      <c r="C51">
        <v>112887</v>
      </c>
      <c r="D51">
        <v>1</v>
      </c>
      <c r="E51">
        <v>0</v>
      </c>
      <c r="F51">
        <v>10</v>
      </c>
      <c r="G51">
        <v>0</v>
      </c>
      <c r="H51">
        <v>1</v>
      </c>
      <c r="I51">
        <v>30</v>
      </c>
      <c r="J51">
        <v>51</v>
      </c>
      <c r="K51">
        <v>8</v>
      </c>
      <c r="L51">
        <v>0</v>
      </c>
      <c r="M51" t="s">
        <v>782</v>
      </c>
      <c r="N51">
        <v>41</v>
      </c>
      <c r="O51">
        <v>59</v>
      </c>
      <c r="P51">
        <v>70689</v>
      </c>
      <c r="Q51">
        <v>0</v>
      </c>
      <c r="R51">
        <v>0</v>
      </c>
      <c r="S51">
        <v>11</v>
      </c>
      <c r="T51" t="s">
        <v>782</v>
      </c>
      <c r="U51" t="s">
        <v>782</v>
      </c>
      <c r="V51">
        <v>30</v>
      </c>
      <c r="W51">
        <v>50</v>
      </c>
      <c r="X51">
        <v>8</v>
      </c>
      <c r="Y51" t="s">
        <v>782</v>
      </c>
      <c r="Z51" t="s">
        <v>782</v>
      </c>
      <c r="AA51">
        <v>42</v>
      </c>
      <c r="AB51">
        <v>58</v>
      </c>
      <c r="AC51">
        <v>42198</v>
      </c>
      <c r="AD51">
        <v>1</v>
      </c>
      <c r="AE51">
        <v>0</v>
      </c>
      <c r="AF51">
        <v>9</v>
      </c>
      <c r="AG51" t="s">
        <v>782</v>
      </c>
      <c r="AH51" t="s">
        <v>782</v>
      </c>
      <c r="AI51">
        <v>30</v>
      </c>
      <c r="AJ51">
        <v>52</v>
      </c>
      <c r="AK51">
        <v>8</v>
      </c>
      <c r="AL51" t="s">
        <v>782</v>
      </c>
      <c r="AM51" t="s">
        <v>782</v>
      </c>
      <c r="AN51">
        <v>39</v>
      </c>
      <c r="AO51">
        <v>61</v>
      </c>
      <c r="AP51">
        <v>112954</v>
      </c>
      <c r="AQ51">
        <v>1</v>
      </c>
      <c r="AR51">
        <v>0</v>
      </c>
      <c r="AS51">
        <v>5</v>
      </c>
      <c r="AT51">
        <v>3</v>
      </c>
      <c r="AU51">
        <v>2</v>
      </c>
      <c r="AV51">
        <v>30</v>
      </c>
      <c r="AW51">
        <v>48</v>
      </c>
      <c r="AX51">
        <v>11</v>
      </c>
      <c r="AY51">
        <v>0</v>
      </c>
      <c r="AZ51">
        <v>0</v>
      </c>
      <c r="BA51">
        <v>40</v>
      </c>
      <c r="BB51">
        <v>60</v>
      </c>
      <c r="BC51">
        <v>70727</v>
      </c>
      <c r="BD51">
        <v>1</v>
      </c>
      <c r="BE51">
        <v>0</v>
      </c>
      <c r="BF51">
        <v>5</v>
      </c>
      <c r="BG51">
        <v>2</v>
      </c>
      <c r="BH51">
        <v>1</v>
      </c>
      <c r="BI51">
        <v>26</v>
      </c>
      <c r="BJ51">
        <v>51</v>
      </c>
      <c r="BK51">
        <v>14</v>
      </c>
      <c r="BL51">
        <v>1</v>
      </c>
      <c r="BM51">
        <v>0</v>
      </c>
      <c r="BN51">
        <v>34</v>
      </c>
      <c r="BO51">
        <v>66</v>
      </c>
      <c r="BP51">
        <v>42227</v>
      </c>
      <c r="BQ51">
        <v>1</v>
      </c>
      <c r="BR51">
        <v>0</v>
      </c>
      <c r="BS51">
        <v>6</v>
      </c>
      <c r="BT51">
        <v>4</v>
      </c>
      <c r="BU51">
        <v>2</v>
      </c>
      <c r="BV51">
        <v>36</v>
      </c>
      <c r="BW51">
        <v>44</v>
      </c>
      <c r="BX51">
        <v>6</v>
      </c>
      <c r="BY51">
        <v>0</v>
      </c>
      <c r="BZ51">
        <v>0</v>
      </c>
      <c r="CA51">
        <v>50</v>
      </c>
      <c r="CB51">
        <v>50</v>
      </c>
      <c r="CC51">
        <v>112873</v>
      </c>
      <c r="CD51">
        <v>53</v>
      </c>
      <c r="CE51">
        <v>47</v>
      </c>
      <c r="CF51">
        <v>70678</v>
      </c>
      <c r="CG51">
        <v>51</v>
      </c>
      <c r="CH51">
        <v>49</v>
      </c>
      <c r="CI51">
        <v>42195</v>
      </c>
      <c r="CJ51">
        <v>58</v>
      </c>
      <c r="CK51">
        <v>42</v>
      </c>
      <c r="CL51">
        <v>112873</v>
      </c>
      <c r="CM51">
        <v>64</v>
      </c>
      <c r="CN51">
        <v>36</v>
      </c>
      <c r="CO51">
        <v>70678</v>
      </c>
      <c r="CP51">
        <v>63</v>
      </c>
      <c r="CQ51">
        <v>37</v>
      </c>
      <c r="CR51">
        <v>42195</v>
      </c>
      <c r="CS51">
        <v>65</v>
      </c>
      <c r="CT51">
        <v>35</v>
      </c>
      <c r="CU51">
        <v>108752</v>
      </c>
      <c r="CV51">
        <v>16</v>
      </c>
      <c r="CW51">
        <v>84</v>
      </c>
      <c r="CX51">
        <v>68203</v>
      </c>
      <c r="CY51">
        <v>17</v>
      </c>
      <c r="CZ51">
        <v>83</v>
      </c>
      <c r="DA51">
        <v>40549</v>
      </c>
      <c r="DB51">
        <v>15</v>
      </c>
      <c r="DC51">
        <v>85</v>
      </c>
      <c r="DD51">
        <v>108651</v>
      </c>
      <c r="DE51">
        <v>25</v>
      </c>
      <c r="DF51">
        <v>75</v>
      </c>
      <c r="DG51">
        <v>68130</v>
      </c>
      <c r="DH51">
        <v>22</v>
      </c>
      <c r="DI51">
        <v>78</v>
      </c>
      <c r="DJ51">
        <v>40521</v>
      </c>
      <c r="DK51">
        <v>32</v>
      </c>
      <c r="DL51">
        <v>68</v>
      </c>
    </row>
    <row r="52" spans="1:116" ht="12.75">
      <c r="A52" s="119"/>
      <c r="B52" s="119" t="s">
        <v>111</v>
      </c>
      <c r="C52">
        <v>70275</v>
      </c>
      <c r="D52">
        <v>0</v>
      </c>
      <c r="E52">
        <v>0</v>
      </c>
      <c r="F52">
        <v>5</v>
      </c>
      <c r="G52">
        <v>0</v>
      </c>
      <c r="H52">
        <v>0</v>
      </c>
      <c r="I52">
        <v>29</v>
      </c>
      <c r="J52">
        <v>57</v>
      </c>
      <c r="K52">
        <v>8</v>
      </c>
      <c r="L52">
        <v>0</v>
      </c>
      <c r="M52">
        <v>0</v>
      </c>
      <c r="N52">
        <v>35</v>
      </c>
      <c r="O52">
        <v>65</v>
      </c>
      <c r="P52">
        <v>41672</v>
      </c>
      <c r="Q52">
        <v>0</v>
      </c>
      <c r="R52">
        <v>0</v>
      </c>
      <c r="S52">
        <v>5</v>
      </c>
      <c r="T52">
        <v>0</v>
      </c>
      <c r="U52">
        <v>0</v>
      </c>
      <c r="V52">
        <v>30</v>
      </c>
      <c r="W52">
        <v>56</v>
      </c>
      <c r="X52">
        <v>8</v>
      </c>
      <c r="Y52" t="s">
        <v>782</v>
      </c>
      <c r="Z52">
        <v>0</v>
      </c>
      <c r="AA52">
        <v>36</v>
      </c>
      <c r="AB52">
        <v>64</v>
      </c>
      <c r="AC52">
        <v>28603</v>
      </c>
      <c r="AD52">
        <v>0</v>
      </c>
      <c r="AE52">
        <v>0</v>
      </c>
      <c r="AF52">
        <v>4</v>
      </c>
      <c r="AG52">
        <v>0</v>
      </c>
      <c r="AH52">
        <v>0</v>
      </c>
      <c r="AI52">
        <v>28</v>
      </c>
      <c r="AJ52">
        <v>58</v>
      </c>
      <c r="AK52">
        <v>8</v>
      </c>
      <c r="AL52" t="s">
        <v>782</v>
      </c>
      <c r="AM52">
        <v>0</v>
      </c>
      <c r="AN52">
        <v>33</v>
      </c>
      <c r="AO52">
        <v>67</v>
      </c>
      <c r="AP52">
        <v>70306</v>
      </c>
      <c r="AQ52">
        <v>0</v>
      </c>
      <c r="AR52">
        <v>0</v>
      </c>
      <c r="AS52">
        <v>2</v>
      </c>
      <c r="AT52">
        <v>2</v>
      </c>
      <c r="AU52">
        <v>1</v>
      </c>
      <c r="AV52">
        <v>29</v>
      </c>
      <c r="AW52">
        <v>53</v>
      </c>
      <c r="AX52">
        <v>11</v>
      </c>
      <c r="AY52">
        <v>0</v>
      </c>
      <c r="AZ52">
        <v>0</v>
      </c>
      <c r="BA52">
        <v>36</v>
      </c>
      <c r="BB52">
        <v>64</v>
      </c>
      <c r="BC52">
        <v>41687</v>
      </c>
      <c r="BD52">
        <v>0</v>
      </c>
      <c r="BE52">
        <v>0</v>
      </c>
      <c r="BF52">
        <v>2</v>
      </c>
      <c r="BG52">
        <v>1</v>
      </c>
      <c r="BH52">
        <v>1</v>
      </c>
      <c r="BI52">
        <v>24</v>
      </c>
      <c r="BJ52">
        <v>56</v>
      </c>
      <c r="BK52">
        <v>15</v>
      </c>
      <c r="BL52">
        <v>1</v>
      </c>
      <c r="BM52" t="s">
        <v>782</v>
      </c>
      <c r="BN52">
        <v>29</v>
      </c>
      <c r="BO52">
        <v>71</v>
      </c>
      <c r="BP52">
        <v>28619</v>
      </c>
      <c r="BQ52">
        <v>1</v>
      </c>
      <c r="BR52">
        <v>0</v>
      </c>
      <c r="BS52">
        <v>3</v>
      </c>
      <c r="BT52">
        <v>3</v>
      </c>
      <c r="BU52">
        <v>2</v>
      </c>
      <c r="BV52">
        <v>37</v>
      </c>
      <c r="BW52">
        <v>48</v>
      </c>
      <c r="BX52">
        <v>6</v>
      </c>
      <c r="BY52">
        <v>0</v>
      </c>
      <c r="BZ52" t="s">
        <v>782</v>
      </c>
      <c r="CA52">
        <v>45</v>
      </c>
      <c r="CB52">
        <v>55</v>
      </c>
      <c r="CC52">
        <v>70267</v>
      </c>
      <c r="CD52">
        <v>48</v>
      </c>
      <c r="CE52">
        <v>52</v>
      </c>
      <c r="CF52">
        <v>41666</v>
      </c>
      <c r="CG52">
        <v>45</v>
      </c>
      <c r="CH52">
        <v>55</v>
      </c>
      <c r="CI52">
        <v>28601</v>
      </c>
      <c r="CJ52">
        <v>53</v>
      </c>
      <c r="CK52">
        <v>47</v>
      </c>
      <c r="CL52">
        <v>70267</v>
      </c>
      <c r="CM52">
        <v>59</v>
      </c>
      <c r="CN52">
        <v>41</v>
      </c>
      <c r="CO52">
        <v>41666</v>
      </c>
      <c r="CP52">
        <v>58</v>
      </c>
      <c r="CQ52">
        <v>42</v>
      </c>
      <c r="CR52">
        <v>28601</v>
      </c>
      <c r="CS52">
        <v>61</v>
      </c>
      <c r="CT52">
        <v>39</v>
      </c>
      <c r="CU52">
        <v>67500</v>
      </c>
      <c r="CV52">
        <v>13</v>
      </c>
      <c r="CW52">
        <v>87</v>
      </c>
      <c r="CX52">
        <v>40079</v>
      </c>
      <c r="CY52">
        <v>13</v>
      </c>
      <c r="CZ52">
        <v>87</v>
      </c>
      <c r="DA52">
        <v>27421</v>
      </c>
      <c r="DB52">
        <v>12</v>
      </c>
      <c r="DC52">
        <v>88</v>
      </c>
      <c r="DD52">
        <v>67439</v>
      </c>
      <c r="DE52">
        <v>23</v>
      </c>
      <c r="DF52">
        <v>77</v>
      </c>
      <c r="DG52">
        <v>40044</v>
      </c>
      <c r="DH52">
        <v>19</v>
      </c>
      <c r="DI52">
        <v>81</v>
      </c>
      <c r="DJ52">
        <v>27395</v>
      </c>
      <c r="DK52">
        <v>30</v>
      </c>
      <c r="DL52">
        <v>70</v>
      </c>
    </row>
    <row r="53" spans="1:116" ht="12.75">
      <c r="A53" s="119"/>
      <c r="B53" s="119" t="s">
        <v>112</v>
      </c>
      <c r="C53">
        <v>42612</v>
      </c>
      <c r="D53">
        <v>1</v>
      </c>
      <c r="E53">
        <v>0</v>
      </c>
      <c r="F53">
        <v>18</v>
      </c>
      <c r="G53">
        <v>0</v>
      </c>
      <c r="H53">
        <v>1</v>
      </c>
      <c r="I53">
        <v>32</v>
      </c>
      <c r="J53">
        <v>40</v>
      </c>
      <c r="K53">
        <v>8</v>
      </c>
      <c r="L53">
        <v>0</v>
      </c>
      <c r="M53" t="s">
        <v>782</v>
      </c>
      <c r="N53">
        <v>51</v>
      </c>
      <c r="O53">
        <v>49</v>
      </c>
      <c r="P53">
        <v>29017</v>
      </c>
      <c r="Q53">
        <v>1</v>
      </c>
      <c r="R53">
        <v>0</v>
      </c>
      <c r="S53">
        <v>18</v>
      </c>
      <c r="T53" t="s">
        <v>782</v>
      </c>
      <c r="U53" t="s">
        <v>782</v>
      </c>
      <c r="V53">
        <v>31</v>
      </c>
      <c r="W53">
        <v>41</v>
      </c>
      <c r="X53">
        <v>8</v>
      </c>
      <c r="Y53" t="s">
        <v>782</v>
      </c>
      <c r="Z53" t="s">
        <v>782</v>
      </c>
      <c r="AA53">
        <v>51</v>
      </c>
      <c r="AB53">
        <v>49</v>
      </c>
      <c r="AC53">
        <v>13595</v>
      </c>
      <c r="AD53">
        <v>1</v>
      </c>
      <c r="AE53">
        <v>0</v>
      </c>
      <c r="AF53">
        <v>18</v>
      </c>
      <c r="AG53" t="s">
        <v>782</v>
      </c>
      <c r="AH53" t="s">
        <v>782</v>
      </c>
      <c r="AI53">
        <v>33</v>
      </c>
      <c r="AJ53">
        <v>39</v>
      </c>
      <c r="AK53">
        <v>8</v>
      </c>
      <c r="AL53" t="s">
        <v>782</v>
      </c>
      <c r="AM53" t="s">
        <v>782</v>
      </c>
      <c r="AN53">
        <v>52</v>
      </c>
      <c r="AO53">
        <v>48</v>
      </c>
      <c r="AP53">
        <v>42648</v>
      </c>
      <c r="AQ53">
        <v>1</v>
      </c>
      <c r="AR53">
        <v>0</v>
      </c>
      <c r="AS53">
        <v>10</v>
      </c>
      <c r="AT53">
        <v>4</v>
      </c>
      <c r="AU53">
        <v>2</v>
      </c>
      <c r="AV53">
        <v>31</v>
      </c>
      <c r="AW53">
        <v>41</v>
      </c>
      <c r="AX53">
        <v>10</v>
      </c>
      <c r="AY53">
        <v>1</v>
      </c>
      <c r="AZ53">
        <v>0</v>
      </c>
      <c r="BA53">
        <v>48</v>
      </c>
      <c r="BB53">
        <v>52</v>
      </c>
      <c r="BC53">
        <v>29040</v>
      </c>
      <c r="BD53">
        <v>1</v>
      </c>
      <c r="BE53">
        <v>0</v>
      </c>
      <c r="BF53">
        <v>9</v>
      </c>
      <c r="BG53">
        <v>3</v>
      </c>
      <c r="BH53">
        <v>2</v>
      </c>
      <c r="BI53">
        <v>28</v>
      </c>
      <c r="BJ53">
        <v>44</v>
      </c>
      <c r="BK53">
        <v>12</v>
      </c>
      <c r="BL53">
        <v>1</v>
      </c>
      <c r="BM53" t="s">
        <v>782</v>
      </c>
      <c r="BN53">
        <v>43</v>
      </c>
      <c r="BO53">
        <v>57</v>
      </c>
      <c r="BP53">
        <v>13608</v>
      </c>
      <c r="BQ53">
        <v>1</v>
      </c>
      <c r="BR53">
        <v>0</v>
      </c>
      <c r="BS53">
        <v>13</v>
      </c>
      <c r="BT53">
        <v>7</v>
      </c>
      <c r="BU53">
        <v>3</v>
      </c>
      <c r="BV53">
        <v>36</v>
      </c>
      <c r="BW53">
        <v>34</v>
      </c>
      <c r="BX53">
        <v>6</v>
      </c>
      <c r="BY53">
        <v>0</v>
      </c>
      <c r="BZ53" t="s">
        <v>782</v>
      </c>
      <c r="CA53">
        <v>59</v>
      </c>
      <c r="CB53">
        <v>41</v>
      </c>
      <c r="CC53">
        <v>42606</v>
      </c>
      <c r="CD53">
        <v>62</v>
      </c>
      <c r="CE53">
        <v>38</v>
      </c>
      <c r="CF53">
        <v>29012</v>
      </c>
      <c r="CG53">
        <v>59</v>
      </c>
      <c r="CH53">
        <v>41</v>
      </c>
      <c r="CI53">
        <v>13594</v>
      </c>
      <c r="CJ53">
        <v>67</v>
      </c>
      <c r="CK53">
        <v>33</v>
      </c>
      <c r="CL53">
        <v>42606</v>
      </c>
      <c r="CM53">
        <v>71</v>
      </c>
      <c r="CN53">
        <v>29</v>
      </c>
      <c r="CO53">
        <v>29012</v>
      </c>
      <c r="CP53">
        <v>70</v>
      </c>
      <c r="CQ53">
        <v>30</v>
      </c>
      <c r="CR53">
        <v>13594</v>
      </c>
      <c r="CS53">
        <v>73</v>
      </c>
      <c r="CT53">
        <v>27</v>
      </c>
      <c r="CU53">
        <v>41252</v>
      </c>
      <c r="CV53">
        <v>21</v>
      </c>
      <c r="CW53">
        <v>79</v>
      </c>
      <c r="CX53">
        <v>28124</v>
      </c>
      <c r="CY53">
        <v>21</v>
      </c>
      <c r="CZ53">
        <v>79</v>
      </c>
      <c r="DA53">
        <v>13128</v>
      </c>
      <c r="DB53">
        <v>21</v>
      </c>
      <c r="DC53">
        <v>79</v>
      </c>
      <c r="DD53">
        <v>41212</v>
      </c>
      <c r="DE53">
        <v>29</v>
      </c>
      <c r="DF53">
        <v>71</v>
      </c>
      <c r="DG53">
        <v>28086</v>
      </c>
      <c r="DH53">
        <v>25</v>
      </c>
      <c r="DI53">
        <v>75</v>
      </c>
      <c r="DJ53">
        <v>13126</v>
      </c>
      <c r="DK53">
        <v>36</v>
      </c>
      <c r="DL53">
        <v>64</v>
      </c>
    </row>
    <row r="54" spans="1:2" ht="12.75">
      <c r="A54" s="119"/>
      <c r="B54" s="119"/>
    </row>
    <row r="55" spans="1:116" ht="12.75">
      <c r="A55" s="119"/>
      <c r="B55" s="119" t="s">
        <v>34</v>
      </c>
      <c r="C55">
        <v>16800</v>
      </c>
      <c r="D55">
        <v>1</v>
      </c>
      <c r="E55">
        <v>1</v>
      </c>
      <c r="F55">
        <v>62</v>
      </c>
      <c r="G55">
        <v>0</v>
      </c>
      <c r="H55" t="s">
        <v>782</v>
      </c>
      <c r="I55">
        <v>13</v>
      </c>
      <c r="J55">
        <v>18</v>
      </c>
      <c r="K55">
        <v>5</v>
      </c>
      <c r="L55">
        <v>0</v>
      </c>
      <c r="M55" t="s">
        <v>782</v>
      </c>
      <c r="N55">
        <v>78</v>
      </c>
      <c r="O55">
        <v>22</v>
      </c>
      <c r="P55">
        <v>12358</v>
      </c>
      <c r="Q55">
        <v>1</v>
      </c>
      <c r="R55">
        <v>1</v>
      </c>
      <c r="S55">
        <v>60</v>
      </c>
      <c r="T55" t="s">
        <v>782</v>
      </c>
      <c r="U55">
        <v>0</v>
      </c>
      <c r="V55">
        <v>14</v>
      </c>
      <c r="W55">
        <v>19</v>
      </c>
      <c r="X55">
        <v>5</v>
      </c>
      <c r="Y55">
        <v>0</v>
      </c>
      <c r="Z55" t="s">
        <v>782</v>
      </c>
      <c r="AA55">
        <v>76</v>
      </c>
      <c r="AB55">
        <v>24</v>
      </c>
      <c r="AC55">
        <v>4442</v>
      </c>
      <c r="AD55">
        <v>1</v>
      </c>
      <c r="AE55">
        <v>1</v>
      </c>
      <c r="AF55">
        <v>67</v>
      </c>
      <c r="AG55" t="s">
        <v>782</v>
      </c>
      <c r="AH55" t="s">
        <v>782</v>
      </c>
      <c r="AI55">
        <v>12</v>
      </c>
      <c r="AJ55">
        <v>14</v>
      </c>
      <c r="AK55">
        <v>5</v>
      </c>
      <c r="AL55">
        <v>0</v>
      </c>
      <c r="AM55" t="s">
        <v>782</v>
      </c>
      <c r="AN55">
        <v>82</v>
      </c>
      <c r="AO55">
        <v>18</v>
      </c>
      <c r="AP55">
        <v>16948</v>
      </c>
      <c r="AQ55">
        <v>1</v>
      </c>
      <c r="AR55">
        <v>0</v>
      </c>
      <c r="AS55">
        <v>54</v>
      </c>
      <c r="AT55">
        <v>4</v>
      </c>
      <c r="AU55">
        <v>1</v>
      </c>
      <c r="AV55">
        <v>17</v>
      </c>
      <c r="AW55">
        <v>17</v>
      </c>
      <c r="AX55">
        <v>5</v>
      </c>
      <c r="AY55">
        <v>0</v>
      </c>
      <c r="AZ55">
        <v>0</v>
      </c>
      <c r="BA55">
        <v>77</v>
      </c>
      <c r="BB55">
        <v>23</v>
      </c>
      <c r="BC55">
        <v>12456</v>
      </c>
      <c r="BD55">
        <v>1</v>
      </c>
      <c r="BE55">
        <v>0</v>
      </c>
      <c r="BF55">
        <v>50</v>
      </c>
      <c r="BG55">
        <v>4</v>
      </c>
      <c r="BH55">
        <v>2</v>
      </c>
      <c r="BI55">
        <v>17</v>
      </c>
      <c r="BJ55">
        <v>19</v>
      </c>
      <c r="BK55">
        <v>6</v>
      </c>
      <c r="BL55" t="s">
        <v>782</v>
      </c>
      <c r="BM55">
        <v>0</v>
      </c>
      <c r="BN55">
        <v>74</v>
      </c>
      <c r="BO55">
        <v>26</v>
      </c>
      <c r="BP55">
        <v>4492</v>
      </c>
      <c r="BQ55">
        <v>1</v>
      </c>
      <c r="BR55">
        <v>0</v>
      </c>
      <c r="BS55">
        <v>65</v>
      </c>
      <c r="BT55">
        <v>4</v>
      </c>
      <c r="BU55">
        <v>1</v>
      </c>
      <c r="BV55">
        <v>14</v>
      </c>
      <c r="BW55">
        <v>11</v>
      </c>
      <c r="BX55">
        <v>3</v>
      </c>
      <c r="BY55" t="s">
        <v>782</v>
      </c>
      <c r="BZ55">
        <v>0</v>
      </c>
      <c r="CA55">
        <v>86</v>
      </c>
      <c r="CB55">
        <v>14</v>
      </c>
      <c r="CC55">
        <v>16797</v>
      </c>
      <c r="CD55">
        <v>83</v>
      </c>
      <c r="CE55">
        <v>17</v>
      </c>
      <c r="CF55">
        <v>12355</v>
      </c>
      <c r="CG55">
        <v>81</v>
      </c>
      <c r="CH55">
        <v>19</v>
      </c>
      <c r="CI55">
        <v>4442</v>
      </c>
      <c r="CJ55">
        <v>88</v>
      </c>
      <c r="CK55">
        <v>12</v>
      </c>
      <c r="CL55">
        <v>16797</v>
      </c>
      <c r="CM55">
        <v>87</v>
      </c>
      <c r="CN55">
        <v>13</v>
      </c>
      <c r="CO55">
        <v>12355</v>
      </c>
      <c r="CP55">
        <v>86</v>
      </c>
      <c r="CQ55">
        <v>14</v>
      </c>
      <c r="CR55">
        <v>4442</v>
      </c>
      <c r="CS55">
        <v>90</v>
      </c>
      <c r="CT55">
        <v>10</v>
      </c>
      <c r="CU55">
        <v>16477</v>
      </c>
      <c r="CV55">
        <v>54</v>
      </c>
      <c r="CW55">
        <v>46</v>
      </c>
      <c r="CX55">
        <v>12109</v>
      </c>
      <c r="CY55">
        <v>52</v>
      </c>
      <c r="CZ55">
        <v>48</v>
      </c>
      <c r="DA55">
        <v>4368</v>
      </c>
      <c r="DB55">
        <v>59</v>
      </c>
      <c r="DC55">
        <v>41</v>
      </c>
      <c r="DD55">
        <v>16498</v>
      </c>
      <c r="DE55">
        <v>55</v>
      </c>
      <c r="DF55">
        <v>45</v>
      </c>
      <c r="DG55">
        <v>12122</v>
      </c>
      <c r="DH55">
        <v>52</v>
      </c>
      <c r="DI55">
        <v>48</v>
      </c>
      <c r="DJ55">
        <v>4376</v>
      </c>
      <c r="DK55">
        <v>63</v>
      </c>
      <c r="DL55">
        <v>38</v>
      </c>
    </row>
    <row r="56" spans="1:2" ht="12.75">
      <c r="A56" s="119"/>
      <c r="B56" s="119"/>
    </row>
    <row r="57" spans="1:116" ht="12.75">
      <c r="A57" s="119"/>
      <c r="B57" s="119" t="s">
        <v>875</v>
      </c>
      <c r="C57">
        <v>1258</v>
      </c>
      <c r="D57">
        <v>2</v>
      </c>
      <c r="E57">
        <v>8</v>
      </c>
      <c r="F57">
        <v>30</v>
      </c>
      <c r="G57">
        <v>0</v>
      </c>
      <c r="H57" t="s">
        <v>782</v>
      </c>
      <c r="I57">
        <v>12</v>
      </c>
      <c r="J57">
        <v>34</v>
      </c>
      <c r="K57">
        <v>14</v>
      </c>
      <c r="L57">
        <v>0</v>
      </c>
      <c r="M57">
        <v>0</v>
      </c>
      <c r="N57">
        <v>52</v>
      </c>
      <c r="O57">
        <v>48</v>
      </c>
      <c r="P57">
        <v>678</v>
      </c>
      <c r="Q57">
        <v>1</v>
      </c>
      <c r="R57">
        <v>7</v>
      </c>
      <c r="S57">
        <v>35</v>
      </c>
      <c r="T57" t="s">
        <v>782</v>
      </c>
      <c r="U57" t="s">
        <v>782</v>
      </c>
      <c r="V57">
        <v>12</v>
      </c>
      <c r="W57">
        <v>34</v>
      </c>
      <c r="X57">
        <v>11</v>
      </c>
      <c r="Y57" t="s">
        <v>782</v>
      </c>
      <c r="Z57">
        <v>0</v>
      </c>
      <c r="AA57">
        <v>55</v>
      </c>
      <c r="AB57">
        <v>45</v>
      </c>
      <c r="AC57">
        <v>580</v>
      </c>
      <c r="AD57">
        <v>3</v>
      </c>
      <c r="AE57">
        <v>8</v>
      </c>
      <c r="AF57">
        <v>24</v>
      </c>
      <c r="AG57" t="s">
        <v>782</v>
      </c>
      <c r="AH57" t="s">
        <v>782</v>
      </c>
      <c r="AI57">
        <v>12</v>
      </c>
      <c r="AJ57">
        <v>34</v>
      </c>
      <c r="AK57">
        <v>18</v>
      </c>
      <c r="AL57" t="s">
        <v>782</v>
      </c>
      <c r="AM57">
        <v>0</v>
      </c>
      <c r="AN57">
        <v>48</v>
      </c>
      <c r="AO57">
        <v>52</v>
      </c>
      <c r="AP57">
        <v>1276</v>
      </c>
      <c r="AQ57">
        <v>1</v>
      </c>
      <c r="AR57">
        <v>7</v>
      </c>
      <c r="AS57">
        <v>23</v>
      </c>
      <c r="AT57">
        <v>1</v>
      </c>
      <c r="AU57">
        <v>1</v>
      </c>
      <c r="AV57">
        <v>17</v>
      </c>
      <c r="AW57">
        <v>36</v>
      </c>
      <c r="AX57">
        <v>14</v>
      </c>
      <c r="AY57">
        <v>1</v>
      </c>
      <c r="AZ57">
        <v>0</v>
      </c>
      <c r="BA57">
        <v>50</v>
      </c>
      <c r="BB57">
        <v>50</v>
      </c>
      <c r="BC57">
        <v>691</v>
      </c>
      <c r="BD57">
        <v>1</v>
      </c>
      <c r="BE57">
        <v>6</v>
      </c>
      <c r="BF57">
        <v>25</v>
      </c>
      <c r="BG57">
        <v>1</v>
      </c>
      <c r="BH57">
        <v>1</v>
      </c>
      <c r="BI57">
        <v>15</v>
      </c>
      <c r="BJ57">
        <v>35</v>
      </c>
      <c r="BK57">
        <v>15</v>
      </c>
      <c r="BL57" t="s">
        <v>782</v>
      </c>
      <c r="BM57">
        <v>0</v>
      </c>
      <c r="BN57">
        <v>48</v>
      </c>
      <c r="BO57">
        <v>52</v>
      </c>
      <c r="BP57">
        <v>585</v>
      </c>
      <c r="BQ57">
        <v>1</v>
      </c>
      <c r="BR57">
        <v>8</v>
      </c>
      <c r="BS57">
        <v>21</v>
      </c>
      <c r="BT57">
        <v>1</v>
      </c>
      <c r="BU57">
        <v>1</v>
      </c>
      <c r="BV57">
        <v>20</v>
      </c>
      <c r="BW57">
        <v>37</v>
      </c>
      <c r="BX57">
        <v>12</v>
      </c>
      <c r="BY57" t="s">
        <v>782</v>
      </c>
      <c r="BZ57">
        <v>0</v>
      </c>
      <c r="CA57">
        <v>51</v>
      </c>
      <c r="CB57">
        <v>49</v>
      </c>
      <c r="CC57">
        <v>1257</v>
      </c>
      <c r="CD57">
        <v>58</v>
      </c>
      <c r="CE57">
        <v>42</v>
      </c>
      <c r="CF57">
        <v>678</v>
      </c>
      <c r="CG57">
        <v>60</v>
      </c>
      <c r="CH57">
        <v>40</v>
      </c>
      <c r="CI57">
        <v>579</v>
      </c>
      <c r="CJ57">
        <v>57</v>
      </c>
      <c r="CK57">
        <v>43</v>
      </c>
      <c r="CL57">
        <v>1257</v>
      </c>
      <c r="CM57">
        <v>63</v>
      </c>
      <c r="CN57">
        <v>37</v>
      </c>
      <c r="CO57">
        <v>678</v>
      </c>
      <c r="CP57">
        <v>67</v>
      </c>
      <c r="CQ57">
        <v>33</v>
      </c>
      <c r="CR57">
        <v>579</v>
      </c>
      <c r="CS57">
        <v>59</v>
      </c>
      <c r="CT57">
        <v>41</v>
      </c>
      <c r="CU57">
        <v>655</v>
      </c>
      <c r="CV57">
        <v>51</v>
      </c>
      <c r="CW57">
        <v>49</v>
      </c>
      <c r="CX57">
        <v>348</v>
      </c>
      <c r="CY57">
        <v>55</v>
      </c>
      <c r="CZ57">
        <v>45</v>
      </c>
      <c r="DA57">
        <v>307</v>
      </c>
      <c r="DB57">
        <v>47</v>
      </c>
      <c r="DC57">
        <v>53</v>
      </c>
      <c r="DD57">
        <v>558</v>
      </c>
      <c r="DE57">
        <v>46</v>
      </c>
      <c r="DF57">
        <v>54</v>
      </c>
      <c r="DG57">
        <v>297</v>
      </c>
      <c r="DH57">
        <v>46</v>
      </c>
      <c r="DI57">
        <v>54</v>
      </c>
      <c r="DJ57">
        <v>261</v>
      </c>
      <c r="DK57">
        <v>46</v>
      </c>
      <c r="DL57">
        <v>54</v>
      </c>
    </row>
    <row r="58" spans="1:116" ht="12.75">
      <c r="A58" s="119"/>
      <c r="B58" s="136" t="s">
        <v>83</v>
      </c>
      <c r="C58">
        <v>129687</v>
      </c>
      <c r="D58">
        <v>1</v>
      </c>
      <c r="E58">
        <v>0</v>
      </c>
      <c r="F58">
        <v>17</v>
      </c>
      <c r="G58">
        <v>0</v>
      </c>
      <c r="H58" t="s">
        <v>782</v>
      </c>
      <c r="I58">
        <v>28</v>
      </c>
      <c r="J58">
        <v>46</v>
      </c>
      <c r="K58">
        <v>8</v>
      </c>
      <c r="L58">
        <v>0</v>
      </c>
      <c r="M58">
        <v>0</v>
      </c>
      <c r="N58">
        <v>46</v>
      </c>
      <c r="O58">
        <v>54</v>
      </c>
      <c r="P58">
        <v>83047</v>
      </c>
      <c r="Q58">
        <v>1</v>
      </c>
      <c r="R58">
        <v>0</v>
      </c>
      <c r="S58">
        <v>18</v>
      </c>
      <c r="T58" t="s">
        <v>782</v>
      </c>
      <c r="U58" t="s">
        <v>782</v>
      </c>
      <c r="V58">
        <v>28</v>
      </c>
      <c r="W58">
        <v>45</v>
      </c>
      <c r="X58">
        <v>8</v>
      </c>
      <c r="Y58" t="s">
        <v>782</v>
      </c>
      <c r="Z58">
        <v>0</v>
      </c>
      <c r="AA58">
        <v>47</v>
      </c>
      <c r="AB58">
        <v>53</v>
      </c>
      <c r="AC58">
        <v>46640</v>
      </c>
      <c r="AD58">
        <v>1</v>
      </c>
      <c r="AE58">
        <v>0</v>
      </c>
      <c r="AF58">
        <v>14</v>
      </c>
      <c r="AG58" t="s">
        <v>782</v>
      </c>
      <c r="AH58" t="s">
        <v>782</v>
      </c>
      <c r="AI58">
        <v>28</v>
      </c>
      <c r="AJ58">
        <v>49</v>
      </c>
      <c r="AK58">
        <v>8</v>
      </c>
      <c r="AL58" t="s">
        <v>782</v>
      </c>
      <c r="AM58">
        <v>0</v>
      </c>
      <c r="AN58">
        <v>43</v>
      </c>
      <c r="AO58">
        <v>57</v>
      </c>
      <c r="AP58">
        <v>129902</v>
      </c>
      <c r="AQ58">
        <v>1</v>
      </c>
      <c r="AR58">
        <v>0</v>
      </c>
      <c r="AS58">
        <v>12</v>
      </c>
      <c r="AT58">
        <v>3</v>
      </c>
      <c r="AU58">
        <v>2</v>
      </c>
      <c r="AV58">
        <v>28</v>
      </c>
      <c r="AW58">
        <v>44</v>
      </c>
      <c r="AX58">
        <v>10</v>
      </c>
      <c r="AY58">
        <v>0</v>
      </c>
      <c r="AZ58">
        <v>0</v>
      </c>
      <c r="BA58">
        <v>45</v>
      </c>
      <c r="BB58">
        <v>55</v>
      </c>
      <c r="BC58">
        <v>83183</v>
      </c>
      <c r="BD58">
        <v>1</v>
      </c>
      <c r="BE58">
        <v>0</v>
      </c>
      <c r="BF58">
        <v>11</v>
      </c>
      <c r="BG58">
        <v>2</v>
      </c>
      <c r="BH58">
        <v>1</v>
      </c>
      <c r="BI58">
        <v>25</v>
      </c>
      <c r="BJ58">
        <v>46</v>
      </c>
      <c r="BK58">
        <v>13</v>
      </c>
      <c r="BL58" t="s">
        <v>782</v>
      </c>
      <c r="BM58">
        <v>0</v>
      </c>
      <c r="BN58">
        <v>40</v>
      </c>
      <c r="BO58">
        <v>60</v>
      </c>
      <c r="BP58">
        <v>46719</v>
      </c>
      <c r="BQ58">
        <v>1</v>
      </c>
      <c r="BR58">
        <v>0</v>
      </c>
      <c r="BS58">
        <v>12</v>
      </c>
      <c r="BT58">
        <v>4</v>
      </c>
      <c r="BU58">
        <v>2</v>
      </c>
      <c r="BV58">
        <v>34</v>
      </c>
      <c r="BW58">
        <v>41</v>
      </c>
      <c r="BX58">
        <v>6</v>
      </c>
      <c r="BY58" t="s">
        <v>782</v>
      </c>
      <c r="BZ58">
        <v>0</v>
      </c>
      <c r="CA58">
        <v>53</v>
      </c>
      <c r="CB58">
        <v>47</v>
      </c>
      <c r="CC58">
        <v>129670</v>
      </c>
      <c r="CD58">
        <v>57</v>
      </c>
      <c r="CE58">
        <v>43</v>
      </c>
      <c r="CF58">
        <v>83033</v>
      </c>
      <c r="CG58">
        <v>55</v>
      </c>
      <c r="CH58">
        <v>45</v>
      </c>
      <c r="CI58">
        <v>46637</v>
      </c>
      <c r="CJ58">
        <v>61</v>
      </c>
      <c r="CK58">
        <v>39</v>
      </c>
      <c r="CL58">
        <v>129670</v>
      </c>
      <c r="CM58">
        <v>67</v>
      </c>
      <c r="CN58">
        <v>33</v>
      </c>
      <c r="CO58">
        <v>83033</v>
      </c>
      <c r="CP58">
        <v>66</v>
      </c>
      <c r="CQ58">
        <v>34</v>
      </c>
      <c r="CR58">
        <v>46637</v>
      </c>
      <c r="CS58">
        <v>67</v>
      </c>
      <c r="CT58">
        <v>33</v>
      </c>
      <c r="CU58">
        <v>125229</v>
      </c>
      <c r="CV58">
        <v>21</v>
      </c>
      <c r="CW58">
        <v>79</v>
      </c>
      <c r="CX58">
        <v>80312</v>
      </c>
      <c r="CY58">
        <v>22</v>
      </c>
      <c r="CZ58">
        <v>78</v>
      </c>
      <c r="DA58">
        <v>44917</v>
      </c>
      <c r="DB58">
        <v>19</v>
      </c>
      <c r="DC58">
        <v>81</v>
      </c>
      <c r="DD58">
        <v>125149</v>
      </c>
      <c r="DE58">
        <v>29</v>
      </c>
      <c r="DF58">
        <v>71</v>
      </c>
      <c r="DG58">
        <v>80252</v>
      </c>
      <c r="DH58">
        <v>26</v>
      </c>
      <c r="DI58">
        <v>74</v>
      </c>
      <c r="DJ58">
        <v>44897</v>
      </c>
      <c r="DK58">
        <v>35</v>
      </c>
      <c r="DL58">
        <v>65</v>
      </c>
    </row>
    <row r="59" spans="1:2" ht="12.75">
      <c r="A59" s="119"/>
      <c r="B59" s="136"/>
    </row>
    <row r="60" spans="1:2" ht="12.75">
      <c r="A60" s="119"/>
      <c r="B60" s="119"/>
    </row>
    <row r="61" spans="1:116" ht="12.75">
      <c r="A61" s="119"/>
      <c r="B61" s="119" t="s">
        <v>35</v>
      </c>
      <c r="C61">
        <v>8544</v>
      </c>
      <c r="D61">
        <v>1</v>
      </c>
      <c r="E61">
        <v>0</v>
      </c>
      <c r="F61">
        <v>21</v>
      </c>
      <c r="G61">
        <v>0</v>
      </c>
      <c r="H61">
        <v>1</v>
      </c>
      <c r="I61">
        <v>33</v>
      </c>
      <c r="J61">
        <v>39</v>
      </c>
      <c r="K61">
        <v>5</v>
      </c>
      <c r="L61">
        <v>0</v>
      </c>
      <c r="M61">
        <v>0</v>
      </c>
      <c r="N61">
        <v>56</v>
      </c>
      <c r="O61">
        <v>44</v>
      </c>
      <c r="P61">
        <v>5580</v>
      </c>
      <c r="Q61">
        <v>1</v>
      </c>
      <c r="R61">
        <v>0</v>
      </c>
      <c r="S61">
        <v>23</v>
      </c>
      <c r="T61" t="s">
        <v>782</v>
      </c>
      <c r="U61">
        <v>1</v>
      </c>
      <c r="V61">
        <v>34</v>
      </c>
      <c r="W61">
        <v>37</v>
      </c>
      <c r="X61">
        <v>5</v>
      </c>
      <c r="Y61">
        <v>0</v>
      </c>
      <c r="Z61">
        <v>0</v>
      </c>
      <c r="AA61">
        <v>58</v>
      </c>
      <c r="AB61">
        <v>42</v>
      </c>
      <c r="AC61">
        <v>2964</v>
      </c>
      <c r="AD61">
        <v>1</v>
      </c>
      <c r="AE61">
        <v>0</v>
      </c>
      <c r="AF61">
        <v>18</v>
      </c>
      <c r="AG61" t="s">
        <v>782</v>
      </c>
      <c r="AH61">
        <v>1</v>
      </c>
      <c r="AI61">
        <v>33</v>
      </c>
      <c r="AJ61">
        <v>43</v>
      </c>
      <c r="AK61">
        <v>5</v>
      </c>
      <c r="AL61">
        <v>0</v>
      </c>
      <c r="AM61">
        <v>0</v>
      </c>
      <c r="AN61">
        <v>52</v>
      </c>
      <c r="AO61">
        <v>48</v>
      </c>
      <c r="AP61">
        <v>8547</v>
      </c>
      <c r="AQ61">
        <v>1</v>
      </c>
      <c r="AR61" t="s">
        <v>782</v>
      </c>
      <c r="AS61">
        <v>11</v>
      </c>
      <c r="AT61">
        <v>4</v>
      </c>
      <c r="AU61">
        <v>2</v>
      </c>
      <c r="AV61">
        <v>33</v>
      </c>
      <c r="AW61">
        <v>41</v>
      </c>
      <c r="AX61">
        <v>8</v>
      </c>
      <c r="AY61">
        <v>0</v>
      </c>
      <c r="AZ61">
        <v>0</v>
      </c>
      <c r="BA61">
        <v>51</v>
      </c>
      <c r="BB61">
        <v>49</v>
      </c>
      <c r="BC61">
        <v>5580</v>
      </c>
      <c r="BD61">
        <v>1</v>
      </c>
      <c r="BE61" t="s">
        <v>782</v>
      </c>
      <c r="BF61">
        <v>10</v>
      </c>
      <c r="BG61">
        <v>3</v>
      </c>
      <c r="BH61">
        <v>2</v>
      </c>
      <c r="BI61">
        <v>30</v>
      </c>
      <c r="BJ61">
        <v>45</v>
      </c>
      <c r="BK61">
        <v>10</v>
      </c>
      <c r="BL61" t="s">
        <v>782</v>
      </c>
      <c r="BM61">
        <v>0</v>
      </c>
      <c r="BN61">
        <v>45</v>
      </c>
      <c r="BO61">
        <v>55</v>
      </c>
      <c r="BP61">
        <v>2967</v>
      </c>
      <c r="BQ61">
        <v>0</v>
      </c>
      <c r="BR61">
        <v>0</v>
      </c>
      <c r="BS61">
        <v>13</v>
      </c>
      <c r="BT61">
        <v>5</v>
      </c>
      <c r="BU61">
        <v>3</v>
      </c>
      <c r="BV61">
        <v>39</v>
      </c>
      <c r="BW61">
        <v>34</v>
      </c>
      <c r="BX61">
        <v>5</v>
      </c>
      <c r="BY61" t="s">
        <v>782</v>
      </c>
      <c r="BZ61">
        <v>0</v>
      </c>
      <c r="CA61">
        <v>61</v>
      </c>
      <c r="CB61">
        <v>39</v>
      </c>
      <c r="CC61">
        <v>8544</v>
      </c>
      <c r="CD61">
        <v>67</v>
      </c>
      <c r="CE61">
        <v>33</v>
      </c>
      <c r="CF61">
        <v>5580</v>
      </c>
      <c r="CG61">
        <v>66</v>
      </c>
      <c r="CH61">
        <v>34</v>
      </c>
      <c r="CI61">
        <v>2964</v>
      </c>
      <c r="CJ61">
        <v>70</v>
      </c>
      <c r="CK61">
        <v>30</v>
      </c>
      <c r="CL61">
        <v>8544</v>
      </c>
      <c r="CM61">
        <v>77</v>
      </c>
      <c r="CN61">
        <v>23</v>
      </c>
      <c r="CO61">
        <v>5580</v>
      </c>
      <c r="CP61">
        <v>78</v>
      </c>
      <c r="CQ61">
        <v>22</v>
      </c>
      <c r="CR61">
        <v>2964</v>
      </c>
      <c r="CS61">
        <v>77</v>
      </c>
      <c r="CT61">
        <v>23</v>
      </c>
      <c r="CU61">
        <v>8285</v>
      </c>
      <c r="CV61">
        <v>22</v>
      </c>
      <c r="CW61">
        <v>78</v>
      </c>
      <c r="CX61">
        <v>5419</v>
      </c>
      <c r="CY61">
        <v>23</v>
      </c>
      <c r="CZ61">
        <v>77</v>
      </c>
      <c r="DA61">
        <v>2866</v>
      </c>
      <c r="DB61">
        <v>21</v>
      </c>
      <c r="DC61">
        <v>79</v>
      </c>
      <c r="DD61">
        <v>8277</v>
      </c>
      <c r="DE61">
        <v>30</v>
      </c>
      <c r="DF61">
        <v>70</v>
      </c>
      <c r="DG61">
        <v>5410</v>
      </c>
      <c r="DH61">
        <v>26</v>
      </c>
      <c r="DI61">
        <v>74</v>
      </c>
      <c r="DJ61">
        <v>2867</v>
      </c>
      <c r="DK61">
        <v>37</v>
      </c>
      <c r="DL61">
        <v>63</v>
      </c>
    </row>
    <row r="62" spans="1:116" ht="12.75">
      <c r="A62" s="119"/>
      <c r="B62" s="119" t="s">
        <v>36</v>
      </c>
      <c r="C62">
        <v>16481</v>
      </c>
      <c r="D62">
        <v>1</v>
      </c>
      <c r="E62">
        <v>0</v>
      </c>
      <c r="F62">
        <v>34</v>
      </c>
      <c r="G62">
        <v>0</v>
      </c>
      <c r="H62">
        <v>1</v>
      </c>
      <c r="I62">
        <v>35</v>
      </c>
      <c r="J62">
        <v>28</v>
      </c>
      <c r="K62">
        <v>2</v>
      </c>
      <c r="L62">
        <v>0</v>
      </c>
      <c r="M62">
        <v>0</v>
      </c>
      <c r="N62">
        <v>70</v>
      </c>
      <c r="O62">
        <v>30</v>
      </c>
      <c r="P62">
        <v>10425</v>
      </c>
      <c r="Q62">
        <v>1</v>
      </c>
      <c r="R62">
        <v>0</v>
      </c>
      <c r="S62">
        <v>35</v>
      </c>
      <c r="T62">
        <v>0</v>
      </c>
      <c r="U62">
        <v>1</v>
      </c>
      <c r="V62">
        <v>34</v>
      </c>
      <c r="W62">
        <v>27</v>
      </c>
      <c r="X62">
        <v>2</v>
      </c>
      <c r="Y62">
        <v>0</v>
      </c>
      <c r="Z62" t="s">
        <v>782</v>
      </c>
      <c r="AA62">
        <v>71</v>
      </c>
      <c r="AB62">
        <v>29</v>
      </c>
      <c r="AC62">
        <v>6056</v>
      </c>
      <c r="AD62">
        <v>1</v>
      </c>
      <c r="AE62">
        <v>0</v>
      </c>
      <c r="AF62">
        <v>31</v>
      </c>
      <c r="AG62">
        <v>0</v>
      </c>
      <c r="AH62">
        <v>1</v>
      </c>
      <c r="AI62">
        <v>36</v>
      </c>
      <c r="AJ62">
        <v>29</v>
      </c>
      <c r="AK62">
        <v>2</v>
      </c>
      <c r="AL62">
        <v>0</v>
      </c>
      <c r="AM62" t="s">
        <v>782</v>
      </c>
      <c r="AN62">
        <v>69</v>
      </c>
      <c r="AO62">
        <v>31</v>
      </c>
      <c r="AP62">
        <v>16506</v>
      </c>
      <c r="AQ62">
        <v>1</v>
      </c>
      <c r="AR62">
        <v>0</v>
      </c>
      <c r="AS62">
        <v>23</v>
      </c>
      <c r="AT62">
        <v>6</v>
      </c>
      <c r="AU62">
        <v>3</v>
      </c>
      <c r="AV62">
        <v>33</v>
      </c>
      <c r="AW62">
        <v>30</v>
      </c>
      <c r="AX62">
        <v>3</v>
      </c>
      <c r="AY62" t="s">
        <v>782</v>
      </c>
      <c r="AZ62">
        <v>0</v>
      </c>
      <c r="BA62">
        <v>66</v>
      </c>
      <c r="BB62">
        <v>34</v>
      </c>
      <c r="BC62">
        <v>10444</v>
      </c>
      <c r="BD62">
        <v>1</v>
      </c>
      <c r="BE62">
        <v>0</v>
      </c>
      <c r="BF62">
        <v>22</v>
      </c>
      <c r="BG62">
        <v>5</v>
      </c>
      <c r="BH62">
        <v>2</v>
      </c>
      <c r="BI62">
        <v>32</v>
      </c>
      <c r="BJ62">
        <v>34</v>
      </c>
      <c r="BK62">
        <v>4</v>
      </c>
      <c r="BL62" t="s">
        <v>782</v>
      </c>
      <c r="BM62" t="s">
        <v>782</v>
      </c>
      <c r="BN62">
        <v>62</v>
      </c>
      <c r="BO62">
        <v>38</v>
      </c>
      <c r="BP62">
        <v>6062</v>
      </c>
      <c r="BQ62">
        <v>1</v>
      </c>
      <c r="BR62">
        <v>0</v>
      </c>
      <c r="BS62">
        <v>26</v>
      </c>
      <c r="BT62">
        <v>8</v>
      </c>
      <c r="BU62">
        <v>3</v>
      </c>
      <c r="BV62">
        <v>36</v>
      </c>
      <c r="BW62">
        <v>24</v>
      </c>
      <c r="BX62">
        <v>2</v>
      </c>
      <c r="BY62" t="s">
        <v>782</v>
      </c>
      <c r="BZ62" t="s">
        <v>782</v>
      </c>
      <c r="CA62">
        <v>75</v>
      </c>
      <c r="CB62">
        <v>25</v>
      </c>
      <c r="CC62">
        <v>16478</v>
      </c>
      <c r="CD62">
        <v>80</v>
      </c>
      <c r="CE62">
        <v>20</v>
      </c>
      <c r="CF62">
        <v>10423</v>
      </c>
      <c r="CG62">
        <v>78</v>
      </c>
      <c r="CH62">
        <v>22</v>
      </c>
      <c r="CI62">
        <v>6055</v>
      </c>
      <c r="CJ62">
        <v>82</v>
      </c>
      <c r="CK62">
        <v>18</v>
      </c>
      <c r="CL62">
        <v>16478</v>
      </c>
      <c r="CM62">
        <v>87</v>
      </c>
      <c r="CN62">
        <v>13</v>
      </c>
      <c r="CO62">
        <v>10423</v>
      </c>
      <c r="CP62">
        <v>87</v>
      </c>
      <c r="CQ62">
        <v>13</v>
      </c>
      <c r="CR62">
        <v>6055</v>
      </c>
      <c r="CS62">
        <v>87</v>
      </c>
      <c r="CT62">
        <v>13</v>
      </c>
      <c r="CU62">
        <v>15947</v>
      </c>
      <c r="CV62">
        <v>29</v>
      </c>
      <c r="CW62">
        <v>71</v>
      </c>
      <c r="CX62">
        <v>10100</v>
      </c>
      <c r="CY62">
        <v>30</v>
      </c>
      <c r="CZ62">
        <v>70</v>
      </c>
      <c r="DA62">
        <v>5847</v>
      </c>
      <c r="DB62">
        <v>29</v>
      </c>
      <c r="DC62">
        <v>71</v>
      </c>
      <c r="DD62">
        <v>15945</v>
      </c>
      <c r="DE62">
        <v>38</v>
      </c>
      <c r="DF62">
        <v>62</v>
      </c>
      <c r="DG62">
        <v>10093</v>
      </c>
      <c r="DH62">
        <v>35</v>
      </c>
      <c r="DI62">
        <v>65</v>
      </c>
      <c r="DJ62">
        <v>5852</v>
      </c>
      <c r="DK62">
        <v>43</v>
      </c>
      <c r="DL62">
        <v>57</v>
      </c>
    </row>
    <row r="63" spans="1:116" ht="12.75">
      <c r="A63" s="119"/>
      <c r="B63" s="119" t="s">
        <v>37</v>
      </c>
      <c r="C63">
        <v>2154</v>
      </c>
      <c r="D63">
        <v>0</v>
      </c>
      <c r="E63">
        <v>1</v>
      </c>
      <c r="F63">
        <v>88</v>
      </c>
      <c r="G63" t="s">
        <v>782</v>
      </c>
      <c r="H63">
        <v>0</v>
      </c>
      <c r="I63">
        <v>6</v>
      </c>
      <c r="J63">
        <v>4</v>
      </c>
      <c r="K63">
        <v>1</v>
      </c>
      <c r="L63">
        <v>0</v>
      </c>
      <c r="M63">
        <v>0</v>
      </c>
      <c r="N63">
        <v>96</v>
      </c>
      <c r="O63">
        <v>4</v>
      </c>
      <c r="P63">
        <v>1380</v>
      </c>
      <c r="Q63">
        <v>0</v>
      </c>
      <c r="R63">
        <v>1</v>
      </c>
      <c r="S63">
        <v>88</v>
      </c>
      <c r="T63" t="s">
        <v>782</v>
      </c>
      <c r="U63" t="s">
        <v>782</v>
      </c>
      <c r="V63">
        <v>6</v>
      </c>
      <c r="W63">
        <v>4</v>
      </c>
      <c r="X63">
        <v>1</v>
      </c>
      <c r="Y63">
        <v>0</v>
      </c>
      <c r="Z63">
        <v>0</v>
      </c>
      <c r="AA63">
        <v>95</v>
      </c>
      <c r="AB63">
        <v>5</v>
      </c>
      <c r="AC63">
        <v>774</v>
      </c>
      <c r="AD63">
        <v>0</v>
      </c>
      <c r="AE63">
        <v>1</v>
      </c>
      <c r="AF63">
        <v>89</v>
      </c>
      <c r="AG63">
        <v>0</v>
      </c>
      <c r="AH63" t="s">
        <v>782</v>
      </c>
      <c r="AI63">
        <v>6</v>
      </c>
      <c r="AJ63">
        <v>3</v>
      </c>
      <c r="AK63">
        <v>1</v>
      </c>
      <c r="AL63">
        <v>0</v>
      </c>
      <c r="AM63">
        <v>0</v>
      </c>
      <c r="AN63">
        <v>97</v>
      </c>
      <c r="AO63">
        <v>3</v>
      </c>
      <c r="AP63">
        <v>2195</v>
      </c>
      <c r="AQ63">
        <v>0</v>
      </c>
      <c r="AR63">
        <v>0</v>
      </c>
      <c r="AS63">
        <v>85</v>
      </c>
      <c r="AT63">
        <v>3</v>
      </c>
      <c r="AU63">
        <v>1</v>
      </c>
      <c r="AV63">
        <v>6</v>
      </c>
      <c r="AW63">
        <v>4</v>
      </c>
      <c r="AX63">
        <v>1</v>
      </c>
      <c r="AY63">
        <v>0</v>
      </c>
      <c r="AZ63">
        <v>0</v>
      </c>
      <c r="BA63">
        <v>95</v>
      </c>
      <c r="BB63">
        <v>5</v>
      </c>
      <c r="BC63">
        <v>1402</v>
      </c>
      <c r="BD63" t="s">
        <v>782</v>
      </c>
      <c r="BE63">
        <v>0</v>
      </c>
      <c r="BF63">
        <v>84</v>
      </c>
      <c r="BG63">
        <v>3</v>
      </c>
      <c r="BH63">
        <v>0</v>
      </c>
      <c r="BI63">
        <v>6</v>
      </c>
      <c r="BJ63">
        <v>5</v>
      </c>
      <c r="BK63" t="s">
        <v>782</v>
      </c>
      <c r="BL63">
        <v>0</v>
      </c>
      <c r="BM63">
        <v>0</v>
      </c>
      <c r="BN63">
        <v>94</v>
      </c>
      <c r="BO63">
        <v>6</v>
      </c>
      <c r="BP63">
        <v>793</v>
      </c>
      <c r="BQ63" t="s">
        <v>782</v>
      </c>
      <c r="BR63">
        <v>1</v>
      </c>
      <c r="BS63">
        <v>88</v>
      </c>
      <c r="BT63">
        <v>3</v>
      </c>
      <c r="BU63">
        <v>1</v>
      </c>
      <c r="BV63">
        <v>5</v>
      </c>
      <c r="BW63">
        <v>2</v>
      </c>
      <c r="BX63" t="s">
        <v>782</v>
      </c>
      <c r="BY63">
        <v>0</v>
      </c>
      <c r="BZ63">
        <v>0</v>
      </c>
      <c r="CA63">
        <v>98</v>
      </c>
      <c r="CB63">
        <v>2</v>
      </c>
      <c r="CC63">
        <v>2154</v>
      </c>
      <c r="CD63">
        <v>97</v>
      </c>
      <c r="CE63">
        <v>3</v>
      </c>
      <c r="CF63">
        <v>1380</v>
      </c>
      <c r="CG63">
        <v>96</v>
      </c>
      <c r="CH63">
        <v>4</v>
      </c>
      <c r="CI63">
        <v>774</v>
      </c>
      <c r="CJ63">
        <v>98</v>
      </c>
      <c r="CK63">
        <v>2</v>
      </c>
      <c r="CL63">
        <v>2154</v>
      </c>
      <c r="CM63">
        <v>98</v>
      </c>
      <c r="CN63">
        <v>2</v>
      </c>
      <c r="CO63">
        <v>1380</v>
      </c>
      <c r="CP63">
        <v>98</v>
      </c>
      <c r="CQ63">
        <v>2</v>
      </c>
      <c r="CR63">
        <v>774</v>
      </c>
      <c r="CS63">
        <v>99</v>
      </c>
      <c r="CT63">
        <v>1</v>
      </c>
      <c r="CU63">
        <v>2157</v>
      </c>
      <c r="CV63">
        <v>82</v>
      </c>
      <c r="CW63">
        <v>18</v>
      </c>
      <c r="CX63">
        <v>1379</v>
      </c>
      <c r="CY63">
        <v>81</v>
      </c>
      <c r="CZ63">
        <v>19</v>
      </c>
      <c r="DA63">
        <v>778</v>
      </c>
      <c r="DB63">
        <v>84</v>
      </c>
      <c r="DC63">
        <v>16</v>
      </c>
      <c r="DD63">
        <v>2161</v>
      </c>
      <c r="DE63">
        <v>82</v>
      </c>
      <c r="DF63">
        <v>18</v>
      </c>
      <c r="DG63">
        <v>1378</v>
      </c>
      <c r="DH63">
        <v>80</v>
      </c>
      <c r="DI63">
        <v>20</v>
      </c>
      <c r="DJ63">
        <v>783</v>
      </c>
      <c r="DK63">
        <v>85</v>
      </c>
      <c r="DL63">
        <v>15</v>
      </c>
    </row>
    <row r="64" spans="1:116" ht="12.75">
      <c r="A64" s="119"/>
      <c r="B64" s="119" t="s">
        <v>38</v>
      </c>
      <c r="C64">
        <v>630</v>
      </c>
      <c r="D64" t="s">
        <v>782</v>
      </c>
      <c r="E64">
        <v>1</v>
      </c>
      <c r="F64">
        <v>93</v>
      </c>
      <c r="G64">
        <v>0</v>
      </c>
      <c r="H64">
        <v>0</v>
      </c>
      <c r="I64">
        <v>3</v>
      </c>
      <c r="J64">
        <v>2</v>
      </c>
      <c r="K64" t="s">
        <v>782</v>
      </c>
      <c r="L64">
        <v>0</v>
      </c>
      <c r="M64">
        <v>0</v>
      </c>
      <c r="N64">
        <v>97</v>
      </c>
      <c r="O64">
        <v>3</v>
      </c>
      <c r="P64">
        <v>364</v>
      </c>
      <c r="Q64" t="s">
        <v>782</v>
      </c>
      <c r="R64" t="s">
        <v>782</v>
      </c>
      <c r="S64">
        <v>91</v>
      </c>
      <c r="T64">
        <v>0</v>
      </c>
      <c r="U64">
        <v>0</v>
      </c>
      <c r="V64">
        <v>4</v>
      </c>
      <c r="W64">
        <v>3</v>
      </c>
      <c r="X64" t="s">
        <v>782</v>
      </c>
      <c r="Y64">
        <v>0</v>
      </c>
      <c r="Z64">
        <v>0</v>
      </c>
      <c r="AA64">
        <v>97</v>
      </c>
      <c r="AB64">
        <v>3</v>
      </c>
      <c r="AC64">
        <v>266</v>
      </c>
      <c r="AD64">
        <v>0</v>
      </c>
      <c r="AE64" t="s">
        <v>782</v>
      </c>
      <c r="AF64">
        <v>94</v>
      </c>
      <c r="AG64">
        <v>0</v>
      </c>
      <c r="AH64">
        <v>0</v>
      </c>
      <c r="AI64">
        <v>3</v>
      </c>
      <c r="AJ64">
        <v>2</v>
      </c>
      <c r="AK64">
        <v>0</v>
      </c>
      <c r="AL64">
        <v>0</v>
      </c>
      <c r="AM64">
        <v>0</v>
      </c>
      <c r="AN64">
        <v>98</v>
      </c>
      <c r="AO64">
        <v>2</v>
      </c>
      <c r="AP64">
        <v>662</v>
      </c>
      <c r="AQ64" t="s">
        <v>782</v>
      </c>
      <c r="AR64">
        <v>0</v>
      </c>
      <c r="AS64">
        <v>93</v>
      </c>
      <c r="AT64" t="s">
        <v>782</v>
      </c>
      <c r="AU64" t="s">
        <v>782</v>
      </c>
      <c r="AV64">
        <v>3</v>
      </c>
      <c r="AW64">
        <v>2</v>
      </c>
      <c r="AX64">
        <v>0</v>
      </c>
      <c r="AY64">
        <v>0</v>
      </c>
      <c r="AZ64">
        <v>0</v>
      </c>
      <c r="BA64">
        <v>98</v>
      </c>
      <c r="BB64">
        <v>2</v>
      </c>
      <c r="BC64">
        <v>381</v>
      </c>
      <c r="BD64">
        <v>0</v>
      </c>
      <c r="BE64">
        <v>0</v>
      </c>
      <c r="BF64">
        <v>92</v>
      </c>
      <c r="BG64">
        <v>2</v>
      </c>
      <c r="BH64" t="s">
        <v>782</v>
      </c>
      <c r="BI64">
        <v>3</v>
      </c>
      <c r="BJ64" t="s">
        <v>782</v>
      </c>
      <c r="BK64" t="s">
        <v>782</v>
      </c>
      <c r="BL64">
        <v>0</v>
      </c>
      <c r="BM64">
        <v>0</v>
      </c>
      <c r="BN64">
        <v>97</v>
      </c>
      <c r="BO64" t="s">
        <v>782</v>
      </c>
      <c r="BP64">
        <v>281</v>
      </c>
      <c r="BQ64" t="s">
        <v>782</v>
      </c>
      <c r="BR64">
        <v>0</v>
      </c>
      <c r="BS64">
        <v>95</v>
      </c>
      <c r="BT64" t="s">
        <v>782</v>
      </c>
      <c r="BU64" t="s">
        <v>782</v>
      </c>
      <c r="BV64">
        <v>2</v>
      </c>
      <c r="BW64" t="s">
        <v>782</v>
      </c>
      <c r="BX64" t="s">
        <v>782</v>
      </c>
      <c r="BY64">
        <v>0</v>
      </c>
      <c r="BZ64">
        <v>0</v>
      </c>
      <c r="CA64">
        <v>99</v>
      </c>
      <c r="CB64" t="s">
        <v>782</v>
      </c>
      <c r="CC64">
        <v>630</v>
      </c>
      <c r="CD64">
        <v>99</v>
      </c>
      <c r="CE64">
        <v>1</v>
      </c>
      <c r="CF64">
        <v>364</v>
      </c>
      <c r="CG64">
        <v>98</v>
      </c>
      <c r="CH64" t="s">
        <v>782</v>
      </c>
      <c r="CI64">
        <v>266</v>
      </c>
      <c r="CJ64">
        <v>99</v>
      </c>
      <c r="CK64" t="s">
        <v>782</v>
      </c>
      <c r="CL64">
        <v>630</v>
      </c>
      <c r="CM64">
        <v>99</v>
      </c>
      <c r="CN64">
        <v>1</v>
      </c>
      <c r="CO64">
        <v>364</v>
      </c>
      <c r="CP64">
        <v>99</v>
      </c>
      <c r="CQ64" t="s">
        <v>782</v>
      </c>
      <c r="CR64">
        <v>266</v>
      </c>
      <c r="CS64">
        <v>100</v>
      </c>
      <c r="CT64" t="s">
        <v>782</v>
      </c>
      <c r="CU64">
        <v>651</v>
      </c>
      <c r="CV64">
        <v>92</v>
      </c>
      <c r="CW64">
        <v>8</v>
      </c>
      <c r="CX64">
        <v>376</v>
      </c>
      <c r="CY64">
        <v>90</v>
      </c>
      <c r="CZ64">
        <v>10</v>
      </c>
      <c r="DA64">
        <v>275</v>
      </c>
      <c r="DB64">
        <v>95</v>
      </c>
      <c r="DC64">
        <v>5</v>
      </c>
      <c r="DD64">
        <v>657</v>
      </c>
      <c r="DE64">
        <v>93</v>
      </c>
      <c r="DF64">
        <v>7</v>
      </c>
      <c r="DG64">
        <v>378</v>
      </c>
      <c r="DH64">
        <v>92</v>
      </c>
      <c r="DI64">
        <v>8</v>
      </c>
      <c r="DJ64">
        <v>279</v>
      </c>
      <c r="DK64">
        <v>94</v>
      </c>
      <c r="DL64">
        <v>6</v>
      </c>
    </row>
    <row r="65" spans="1:116" ht="12.75">
      <c r="A65" s="119"/>
      <c r="B65" s="119" t="s">
        <v>39</v>
      </c>
      <c r="C65">
        <v>11968</v>
      </c>
      <c r="D65">
        <v>1</v>
      </c>
      <c r="E65">
        <v>0</v>
      </c>
      <c r="F65">
        <v>17</v>
      </c>
      <c r="G65">
        <v>0</v>
      </c>
      <c r="H65">
        <v>0</v>
      </c>
      <c r="I65">
        <v>22</v>
      </c>
      <c r="J65">
        <v>46</v>
      </c>
      <c r="K65">
        <v>13</v>
      </c>
      <c r="L65" t="s">
        <v>782</v>
      </c>
      <c r="M65" t="s">
        <v>782</v>
      </c>
      <c r="N65">
        <v>41</v>
      </c>
      <c r="O65">
        <v>59</v>
      </c>
      <c r="P65">
        <v>9768</v>
      </c>
      <c r="Q65">
        <v>1</v>
      </c>
      <c r="R65" t="s">
        <v>782</v>
      </c>
      <c r="S65">
        <v>18</v>
      </c>
      <c r="T65" t="s">
        <v>782</v>
      </c>
      <c r="U65">
        <v>1</v>
      </c>
      <c r="V65">
        <v>22</v>
      </c>
      <c r="W65">
        <v>46</v>
      </c>
      <c r="X65">
        <v>12</v>
      </c>
      <c r="Y65" t="s">
        <v>782</v>
      </c>
      <c r="Z65" t="s">
        <v>782</v>
      </c>
      <c r="AA65">
        <v>42</v>
      </c>
      <c r="AB65">
        <v>58</v>
      </c>
      <c r="AC65">
        <v>2200</v>
      </c>
      <c r="AD65">
        <v>1</v>
      </c>
      <c r="AE65" t="s">
        <v>782</v>
      </c>
      <c r="AF65">
        <v>15</v>
      </c>
      <c r="AG65" t="s">
        <v>782</v>
      </c>
      <c r="AH65">
        <v>0</v>
      </c>
      <c r="AI65">
        <v>22</v>
      </c>
      <c r="AJ65">
        <v>46</v>
      </c>
      <c r="AK65">
        <v>16</v>
      </c>
      <c r="AL65">
        <v>0</v>
      </c>
      <c r="AM65">
        <v>0</v>
      </c>
      <c r="AN65">
        <v>38</v>
      </c>
      <c r="AO65">
        <v>62</v>
      </c>
      <c r="AP65">
        <v>11986</v>
      </c>
      <c r="AQ65">
        <v>1</v>
      </c>
      <c r="AR65">
        <v>0</v>
      </c>
      <c r="AS65">
        <v>10</v>
      </c>
      <c r="AT65">
        <v>3</v>
      </c>
      <c r="AU65">
        <v>1</v>
      </c>
      <c r="AV65">
        <v>24</v>
      </c>
      <c r="AW65">
        <v>45</v>
      </c>
      <c r="AX65">
        <v>15</v>
      </c>
      <c r="AY65">
        <v>1</v>
      </c>
      <c r="AZ65">
        <v>0</v>
      </c>
      <c r="BA65">
        <v>39</v>
      </c>
      <c r="BB65">
        <v>61</v>
      </c>
      <c r="BC65">
        <v>9783</v>
      </c>
      <c r="BD65">
        <v>1</v>
      </c>
      <c r="BE65">
        <v>0</v>
      </c>
      <c r="BF65">
        <v>9</v>
      </c>
      <c r="BG65">
        <v>3</v>
      </c>
      <c r="BH65">
        <v>1</v>
      </c>
      <c r="BI65">
        <v>23</v>
      </c>
      <c r="BJ65">
        <v>46</v>
      </c>
      <c r="BK65">
        <v>16</v>
      </c>
      <c r="BL65">
        <v>1</v>
      </c>
      <c r="BM65">
        <v>0</v>
      </c>
      <c r="BN65">
        <v>38</v>
      </c>
      <c r="BO65">
        <v>62</v>
      </c>
      <c r="BP65">
        <v>2203</v>
      </c>
      <c r="BQ65">
        <v>1</v>
      </c>
      <c r="BR65">
        <v>0</v>
      </c>
      <c r="BS65">
        <v>13</v>
      </c>
      <c r="BT65">
        <v>4</v>
      </c>
      <c r="BU65">
        <v>2</v>
      </c>
      <c r="BV65">
        <v>28</v>
      </c>
      <c r="BW65">
        <v>42</v>
      </c>
      <c r="BX65">
        <v>11</v>
      </c>
      <c r="BY65">
        <v>0</v>
      </c>
      <c r="BZ65">
        <v>0</v>
      </c>
      <c r="CA65">
        <v>47</v>
      </c>
      <c r="CB65">
        <v>53</v>
      </c>
      <c r="CC65">
        <v>11965</v>
      </c>
      <c r="CD65">
        <v>51</v>
      </c>
      <c r="CE65">
        <v>49</v>
      </c>
      <c r="CF65">
        <v>9765</v>
      </c>
      <c r="CG65">
        <v>50</v>
      </c>
      <c r="CH65">
        <v>50</v>
      </c>
      <c r="CI65">
        <v>2200</v>
      </c>
      <c r="CJ65">
        <v>52</v>
      </c>
      <c r="CK65">
        <v>48</v>
      </c>
      <c r="CL65">
        <v>11965</v>
      </c>
      <c r="CM65">
        <v>60</v>
      </c>
      <c r="CN65">
        <v>40</v>
      </c>
      <c r="CO65">
        <v>9765</v>
      </c>
      <c r="CP65">
        <v>61</v>
      </c>
      <c r="CQ65">
        <v>39</v>
      </c>
      <c r="CR65">
        <v>2200</v>
      </c>
      <c r="CS65">
        <v>59</v>
      </c>
      <c r="CT65">
        <v>41</v>
      </c>
      <c r="CU65">
        <v>11602</v>
      </c>
      <c r="CV65">
        <v>23</v>
      </c>
      <c r="CW65">
        <v>77</v>
      </c>
      <c r="CX65">
        <v>9470</v>
      </c>
      <c r="CY65">
        <v>23</v>
      </c>
      <c r="CZ65">
        <v>77</v>
      </c>
      <c r="DA65">
        <v>2132</v>
      </c>
      <c r="DB65">
        <v>19</v>
      </c>
      <c r="DC65">
        <v>81</v>
      </c>
      <c r="DD65">
        <v>11607</v>
      </c>
      <c r="DE65">
        <v>28</v>
      </c>
      <c r="DF65">
        <v>72</v>
      </c>
      <c r="DG65">
        <v>9476</v>
      </c>
      <c r="DH65">
        <v>27</v>
      </c>
      <c r="DI65">
        <v>73</v>
      </c>
      <c r="DJ65">
        <v>2131</v>
      </c>
      <c r="DK65">
        <v>32</v>
      </c>
      <c r="DL65">
        <v>68</v>
      </c>
    </row>
    <row r="66" spans="1:116" ht="12.75">
      <c r="A66" s="119"/>
      <c r="B66" s="119" t="s">
        <v>40</v>
      </c>
      <c r="C66">
        <v>8655</v>
      </c>
      <c r="D66">
        <v>1</v>
      </c>
      <c r="E66">
        <v>0</v>
      </c>
      <c r="F66">
        <v>33</v>
      </c>
      <c r="G66">
        <v>0</v>
      </c>
      <c r="H66">
        <v>1</v>
      </c>
      <c r="I66">
        <v>29</v>
      </c>
      <c r="J66">
        <v>32</v>
      </c>
      <c r="K66">
        <v>4</v>
      </c>
      <c r="L66">
        <v>0</v>
      </c>
      <c r="M66" t="s">
        <v>782</v>
      </c>
      <c r="N66">
        <v>64</v>
      </c>
      <c r="O66">
        <v>36</v>
      </c>
      <c r="P66">
        <v>6112</v>
      </c>
      <c r="Q66">
        <v>1</v>
      </c>
      <c r="R66">
        <v>0</v>
      </c>
      <c r="S66">
        <v>33</v>
      </c>
      <c r="T66" t="s">
        <v>782</v>
      </c>
      <c r="U66">
        <v>1</v>
      </c>
      <c r="V66">
        <v>29</v>
      </c>
      <c r="W66">
        <v>32</v>
      </c>
      <c r="X66">
        <v>5</v>
      </c>
      <c r="Y66">
        <v>0</v>
      </c>
      <c r="Z66" t="s">
        <v>782</v>
      </c>
      <c r="AA66">
        <v>64</v>
      </c>
      <c r="AB66">
        <v>36</v>
      </c>
      <c r="AC66">
        <v>2543</v>
      </c>
      <c r="AD66">
        <v>0</v>
      </c>
      <c r="AE66">
        <v>0</v>
      </c>
      <c r="AF66">
        <v>33</v>
      </c>
      <c r="AG66" t="s">
        <v>782</v>
      </c>
      <c r="AH66">
        <v>1</v>
      </c>
      <c r="AI66">
        <v>30</v>
      </c>
      <c r="AJ66">
        <v>31</v>
      </c>
      <c r="AK66">
        <v>4</v>
      </c>
      <c r="AL66">
        <v>0</v>
      </c>
      <c r="AM66">
        <v>0</v>
      </c>
      <c r="AN66">
        <v>65</v>
      </c>
      <c r="AO66">
        <v>35</v>
      </c>
      <c r="AP66">
        <v>8675</v>
      </c>
      <c r="AQ66">
        <v>0</v>
      </c>
      <c r="AR66">
        <v>0</v>
      </c>
      <c r="AS66">
        <v>23</v>
      </c>
      <c r="AT66">
        <v>5</v>
      </c>
      <c r="AU66">
        <v>2</v>
      </c>
      <c r="AV66">
        <v>28</v>
      </c>
      <c r="AW66">
        <v>33</v>
      </c>
      <c r="AX66">
        <v>8</v>
      </c>
      <c r="AY66">
        <v>0</v>
      </c>
      <c r="AZ66" t="s">
        <v>782</v>
      </c>
      <c r="BA66">
        <v>59</v>
      </c>
      <c r="BB66">
        <v>41</v>
      </c>
      <c r="BC66">
        <v>6127</v>
      </c>
      <c r="BD66">
        <v>0</v>
      </c>
      <c r="BE66">
        <v>0</v>
      </c>
      <c r="BF66">
        <v>21</v>
      </c>
      <c r="BG66">
        <v>4</v>
      </c>
      <c r="BH66">
        <v>2</v>
      </c>
      <c r="BI66">
        <v>27</v>
      </c>
      <c r="BJ66">
        <v>36</v>
      </c>
      <c r="BK66">
        <v>9</v>
      </c>
      <c r="BL66">
        <v>0</v>
      </c>
      <c r="BM66" t="s">
        <v>782</v>
      </c>
      <c r="BN66">
        <v>55</v>
      </c>
      <c r="BO66">
        <v>45</v>
      </c>
      <c r="BP66">
        <v>2548</v>
      </c>
      <c r="BQ66">
        <v>0</v>
      </c>
      <c r="BR66">
        <v>0</v>
      </c>
      <c r="BS66">
        <v>27</v>
      </c>
      <c r="BT66">
        <v>7</v>
      </c>
      <c r="BU66">
        <v>2</v>
      </c>
      <c r="BV66">
        <v>31</v>
      </c>
      <c r="BW66">
        <v>27</v>
      </c>
      <c r="BX66">
        <v>4</v>
      </c>
      <c r="BY66">
        <v>0</v>
      </c>
      <c r="BZ66">
        <v>0</v>
      </c>
      <c r="CA66">
        <v>69</v>
      </c>
      <c r="CB66">
        <v>31</v>
      </c>
      <c r="CC66">
        <v>8654</v>
      </c>
      <c r="CD66">
        <v>71</v>
      </c>
      <c r="CE66">
        <v>29</v>
      </c>
      <c r="CF66">
        <v>6111</v>
      </c>
      <c r="CG66">
        <v>69</v>
      </c>
      <c r="CH66">
        <v>31</v>
      </c>
      <c r="CI66">
        <v>2543</v>
      </c>
      <c r="CJ66">
        <v>76</v>
      </c>
      <c r="CK66">
        <v>24</v>
      </c>
      <c r="CL66">
        <v>8654</v>
      </c>
      <c r="CM66">
        <v>80</v>
      </c>
      <c r="CN66">
        <v>20</v>
      </c>
      <c r="CO66">
        <v>6111</v>
      </c>
      <c r="CP66">
        <v>79</v>
      </c>
      <c r="CQ66">
        <v>21</v>
      </c>
      <c r="CR66">
        <v>2543</v>
      </c>
      <c r="CS66">
        <v>81</v>
      </c>
      <c r="CT66">
        <v>19</v>
      </c>
      <c r="CU66">
        <v>8389</v>
      </c>
      <c r="CV66">
        <v>28</v>
      </c>
      <c r="CW66">
        <v>72</v>
      </c>
      <c r="CX66">
        <v>5944</v>
      </c>
      <c r="CY66">
        <v>28</v>
      </c>
      <c r="CZ66">
        <v>72</v>
      </c>
      <c r="DA66">
        <v>2445</v>
      </c>
      <c r="DB66">
        <v>29</v>
      </c>
      <c r="DC66">
        <v>71</v>
      </c>
      <c r="DD66">
        <v>8369</v>
      </c>
      <c r="DE66">
        <v>33</v>
      </c>
      <c r="DF66">
        <v>67</v>
      </c>
      <c r="DG66">
        <v>5927</v>
      </c>
      <c r="DH66">
        <v>31</v>
      </c>
      <c r="DI66">
        <v>69</v>
      </c>
      <c r="DJ66">
        <v>2442</v>
      </c>
      <c r="DK66">
        <v>40</v>
      </c>
      <c r="DL66">
        <v>60</v>
      </c>
    </row>
    <row r="67" spans="1:116" ht="12.75">
      <c r="A67" s="119"/>
      <c r="B67" s="119" t="s">
        <v>41</v>
      </c>
      <c r="C67">
        <v>1193</v>
      </c>
      <c r="D67">
        <v>0</v>
      </c>
      <c r="E67" t="s">
        <v>782</v>
      </c>
      <c r="F67">
        <v>23</v>
      </c>
      <c r="G67">
        <v>0</v>
      </c>
      <c r="H67">
        <v>0</v>
      </c>
      <c r="I67">
        <v>18</v>
      </c>
      <c r="J67">
        <v>41</v>
      </c>
      <c r="K67">
        <v>17</v>
      </c>
      <c r="L67">
        <v>0</v>
      </c>
      <c r="M67">
        <v>0</v>
      </c>
      <c r="N67">
        <v>42</v>
      </c>
      <c r="O67">
        <v>58</v>
      </c>
      <c r="P67">
        <v>594</v>
      </c>
      <c r="Q67">
        <v>0</v>
      </c>
      <c r="R67" t="s">
        <v>782</v>
      </c>
      <c r="S67">
        <v>25</v>
      </c>
      <c r="T67">
        <v>0</v>
      </c>
      <c r="U67" t="s">
        <v>782</v>
      </c>
      <c r="V67">
        <v>18</v>
      </c>
      <c r="W67">
        <v>43</v>
      </c>
      <c r="X67">
        <v>14</v>
      </c>
      <c r="Y67">
        <v>0</v>
      </c>
      <c r="Z67">
        <v>0</v>
      </c>
      <c r="AA67">
        <v>44</v>
      </c>
      <c r="AB67">
        <v>56</v>
      </c>
      <c r="AC67">
        <v>599</v>
      </c>
      <c r="AD67">
        <v>1</v>
      </c>
      <c r="AE67" t="s">
        <v>782</v>
      </c>
      <c r="AF67">
        <v>22</v>
      </c>
      <c r="AG67">
        <v>0</v>
      </c>
      <c r="AH67" t="s">
        <v>782</v>
      </c>
      <c r="AI67">
        <v>18</v>
      </c>
      <c r="AJ67">
        <v>39</v>
      </c>
      <c r="AK67">
        <v>20</v>
      </c>
      <c r="AL67">
        <v>0</v>
      </c>
      <c r="AM67">
        <v>0</v>
      </c>
      <c r="AN67">
        <v>40</v>
      </c>
      <c r="AO67">
        <v>60</v>
      </c>
      <c r="AP67">
        <v>1195</v>
      </c>
      <c r="AQ67">
        <v>1</v>
      </c>
      <c r="AR67" t="s">
        <v>782</v>
      </c>
      <c r="AS67">
        <v>14</v>
      </c>
      <c r="AT67">
        <v>3</v>
      </c>
      <c r="AU67">
        <v>2</v>
      </c>
      <c r="AV67">
        <v>23</v>
      </c>
      <c r="AW67">
        <v>37</v>
      </c>
      <c r="AX67">
        <v>19</v>
      </c>
      <c r="AY67">
        <v>1</v>
      </c>
      <c r="AZ67">
        <v>0</v>
      </c>
      <c r="BA67">
        <v>43</v>
      </c>
      <c r="BB67">
        <v>57</v>
      </c>
      <c r="BC67">
        <v>595</v>
      </c>
      <c r="BD67">
        <v>1</v>
      </c>
      <c r="BE67" t="s">
        <v>782</v>
      </c>
      <c r="BF67">
        <v>14</v>
      </c>
      <c r="BG67">
        <v>2</v>
      </c>
      <c r="BH67">
        <v>2</v>
      </c>
      <c r="BI67">
        <v>21</v>
      </c>
      <c r="BJ67">
        <v>38</v>
      </c>
      <c r="BK67">
        <v>20</v>
      </c>
      <c r="BL67">
        <v>1</v>
      </c>
      <c r="BM67">
        <v>0</v>
      </c>
      <c r="BN67">
        <v>40</v>
      </c>
      <c r="BO67">
        <v>60</v>
      </c>
      <c r="BP67">
        <v>600</v>
      </c>
      <c r="BQ67">
        <v>1</v>
      </c>
      <c r="BR67">
        <v>0</v>
      </c>
      <c r="BS67">
        <v>15</v>
      </c>
      <c r="BT67">
        <v>3</v>
      </c>
      <c r="BU67">
        <v>2</v>
      </c>
      <c r="BV67">
        <v>25</v>
      </c>
      <c r="BW67">
        <v>36</v>
      </c>
      <c r="BX67">
        <v>18</v>
      </c>
      <c r="BY67">
        <v>1</v>
      </c>
      <c r="BZ67">
        <v>0</v>
      </c>
      <c r="CA67">
        <v>46</v>
      </c>
      <c r="CB67">
        <v>54</v>
      </c>
      <c r="CC67">
        <v>1193</v>
      </c>
      <c r="CD67">
        <v>50</v>
      </c>
      <c r="CE67">
        <v>50</v>
      </c>
      <c r="CF67">
        <v>594</v>
      </c>
      <c r="CG67">
        <v>49</v>
      </c>
      <c r="CH67">
        <v>51</v>
      </c>
      <c r="CI67">
        <v>599</v>
      </c>
      <c r="CJ67">
        <v>50</v>
      </c>
      <c r="CK67">
        <v>50</v>
      </c>
      <c r="CL67">
        <v>1193</v>
      </c>
      <c r="CM67">
        <v>56</v>
      </c>
      <c r="CN67">
        <v>44</v>
      </c>
      <c r="CO67">
        <v>594</v>
      </c>
      <c r="CP67">
        <v>57</v>
      </c>
      <c r="CQ67">
        <v>43</v>
      </c>
      <c r="CR67">
        <v>599</v>
      </c>
      <c r="CS67">
        <v>55</v>
      </c>
      <c r="CT67">
        <v>45</v>
      </c>
      <c r="CU67">
        <v>1157</v>
      </c>
      <c r="CV67">
        <v>21</v>
      </c>
      <c r="CW67">
        <v>79</v>
      </c>
      <c r="CX67">
        <v>582</v>
      </c>
      <c r="CY67">
        <v>21</v>
      </c>
      <c r="CZ67">
        <v>79</v>
      </c>
      <c r="DA67">
        <v>575</v>
      </c>
      <c r="DB67">
        <v>22</v>
      </c>
      <c r="DC67">
        <v>78</v>
      </c>
      <c r="DD67">
        <v>1151</v>
      </c>
      <c r="DE67">
        <v>26</v>
      </c>
      <c r="DF67">
        <v>74</v>
      </c>
      <c r="DG67">
        <v>580</v>
      </c>
      <c r="DH67">
        <v>24</v>
      </c>
      <c r="DI67">
        <v>76</v>
      </c>
      <c r="DJ67">
        <v>571</v>
      </c>
      <c r="DK67">
        <v>28</v>
      </c>
      <c r="DL67">
        <v>72</v>
      </c>
    </row>
    <row r="68" spans="1:116" ht="12.75">
      <c r="A68" s="119"/>
      <c r="B68" s="119" t="s">
        <v>42</v>
      </c>
      <c r="C68">
        <v>662</v>
      </c>
      <c r="D68">
        <v>1</v>
      </c>
      <c r="E68">
        <v>1</v>
      </c>
      <c r="F68">
        <v>18</v>
      </c>
      <c r="G68">
        <v>0</v>
      </c>
      <c r="H68" t="s">
        <v>782</v>
      </c>
      <c r="I68">
        <v>16</v>
      </c>
      <c r="J68">
        <v>44</v>
      </c>
      <c r="K68">
        <v>19</v>
      </c>
      <c r="L68" t="s">
        <v>782</v>
      </c>
      <c r="M68">
        <v>0</v>
      </c>
      <c r="N68">
        <v>37</v>
      </c>
      <c r="O68">
        <v>63</v>
      </c>
      <c r="P68">
        <v>373</v>
      </c>
      <c r="Q68">
        <v>1</v>
      </c>
      <c r="R68">
        <v>1</v>
      </c>
      <c r="S68">
        <v>17</v>
      </c>
      <c r="T68" t="s">
        <v>782</v>
      </c>
      <c r="U68" t="s">
        <v>782</v>
      </c>
      <c r="V68">
        <v>17</v>
      </c>
      <c r="W68">
        <v>47</v>
      </c>
      <c r="X68" t="s">
        <v>782</v>
      </c>
      <c r="Y68">
        <v>0</v>
      </c>
      <c r="Z68">
        <v>0</v>
      </c>
      <c r="AA68">
        <v>37</v>
      </c>
      <c r="AB68">
        <v>63</v>
      </c>
      <c r="AC68">
        <v>289</v>
      </c>
      <c r="AD68">
        <v>1</v>
      </c>
      <c r="AE68">
        <v>1</v>
      </c>
      <c r="AF68">
        <v>20</v>
      </c>
      <c r="AG68" t="s">
        <v>782</v>
      </c>
      <c r="AH68">
        <v>0</v>
      </c>
      <c r="AI68">
        <v>15</v>
      </c>
      <c r="AJ68">
        <v>38</v>
      </c>
      <c r="AK68" t="s">
        <v>782</v>
      </c>
      <c r="AL68" t="s">
        <v>782</v>
      </c>
      <c r="AM68">
        <v>0</v>
      </c>
      <c r="AN68">
        <v>38</v>
      </c>
      <c r="AO68">
        <v>62</v>
      </c>
      <c r="AP68">
        <v>664</v>
      </c>
      <c r="AQ68">
        <v>1</v>
      </c>
      <c r="AR68">
        <v>0</v>
      </c>
      <c r="AS68">
        <v>15</v>
      </c>
      <c r="AT68">
        <v>2</v>
      </c>
      <c r="AU68">
        <v>0</v>
      </c>
      <c r="AV68">
        <v>17</v>
      </c>
      <c r="AW68">
        <v>41</v>
      </c>
      <c r="AX68">
        <v>21</v>
      </c>
      <c r="AY68">
        <v>2</v>
      </c>
      <c r="AZ68">
        <v>0</v>
      </c>
      <c r="BA68">
        <v>36</v>
      </c>
      <c r="BB68">
        <v>64</v>
      </c>
      <c r="BC68">
        <v>375</v>
      </c>
      <c r="BD68">
        <v>2</v>
      </c>
      <c r="BE68" t="s">
        <v>782</v>
      </c>
      <c r="BF68">
        <v>14</v>
      </c>
      <c r="BG68" t="s">
        <v>782</v>
      </c>
      <c r="BH68" t="s">
        <v>782</v>
      </c>
      <c r="BI68">
        <v>19</v>
      </c>
      <c r="BJ68">
        <v>38</v>
      </c>
      <c r="BK68">
        <v>22</v>
      </c>
      <c r="BL68" t="s">
        <v>782</v>
      </c>
      <c r="BM68">
        <v>0</v>
      </c>
      <c r="BN68">
        <v>36</v>
      </c>
      <c r="BO68">
        <v>64</v>
      </c>
      <c r="BP68">
        <v>289</v>
      </c>
      <c r="BQ68">
        <v>0</v>
      </c>
      <c r="BR68" t="s">
        <v>782</v>
      </c>
      <c r="BS68">
        <v>16</v>
      </c>
      <c r="BT68" t="s">
        <v>782</v>
      </c>
      <c r="BU68" t="s">
        <v>782</v>
      </c>
      <c r="BV68">
        <v>16</v>
      </c>
      <c r="BW68">
        <v>43</v>
      </c>
      <c r="BX68">
        <v>20</v>
      </c>
      <c r="BY68" t="s">
        <v>782</v>
      </c>
      <c r="BZ68">
        <v>0</v>
      </c>
      <c r="CA68">
        <v>36</v>
      </c>
      <c r="CB68">
        <v>64</v>
      </c>
      <c r="CC68">
        <v>662</v>
      </c>
      <c r="CD68">
        <v>45</v>
      </c>
      <c r="CE68">
        <v>55</v>
      </c>
      <c r="CF68">
        <v>373</v>
      </c>
      <c r="CG68">
        <v>46</v>
      </c>
      <c r="CH68">
        <v>54</v>
      </c>
      <c r="CI68">
        <v>289</v>
      </c>
      <c r="CJ68">
        <v>44</v>
      </c>
      <c r="CK68">
        <v>56</v>
      </c>
      <c r="CL68">
        <v>662</v>
      </c>
      <c r="CM68">
        <v>49</v>
      </c>
      <c r="CN68">
        <v>51</v>
      </c>
      <c r="CO68">
        <v>373</v>
      </c>
      <c r="CP68">
        <v>52</v>
      </c>
      <c r="CQ68">
        <v>48</v>
      </c>
      <c r="CR68">
        <v>289</v>
      </c>
      <c r="CS68">
        <v>46</v>
      </c>
      <c r="CT68">
        <v>54</v>
      </c>
      <c r="CU68">
        <v>645</v>
      </c>
      <c r="CV68">
        <v>22</v>
      </c>
      <c r="CW68">
        <v>78</v>
      </c>
      <c r="CX68">
        <v>367</v>
      </c>
      <c r="CY68">
        <v>20</v>
      </c>
      <c r="CZ68">
        <v>80</v>
      </c>
      <c r="DA68">
        <v>278</v>
      </c>
      <c r="DB68">
        <v>24</v>
      </c>
      <c r="DC68">
        <v>76</v>
      </c>
      <c r="DD68">
        <v>646</v>
      </c>
      <c r="DE68">
        <v>24</v>
      </c>
      <c r="DF68">
        <v>76</v>
      </c>
      <c r="DG68">
        <v>367</v>
      </c>
      <c r="DH68">
        <v>23</v>
      </c>
      <c r="DI68">
        <v>77</v>
      </c>
      <c r="DJ68">
        <v>279</v>
      </c>
      <c r="DK68">
        <v>26</v>
      </c>
      <c r="DL68">
        <v>74</v>
      </c>
    </row>
    <row r="69" spans="1:116" ht="12.75">
      <c r="A69" s="119"/>
      <c r="B69" s="119" t="s">
        <v>43</v>
      </c>
      <c r="C69">
        <v>84</v>
      </c>
      <c r="D69" t="s">
        <v>782</v>
      </c>
      <c r="E69" t="s">
        <v>782</v>
      </c>
      <c r="F69">
        <v>35</v>
      </c>
      <c r="G69">
        <v>0</v>
      </c>
      <c r="H69" t="s">
        <v>782</v>
      </c>
      <c r="I69">
        <v>14</v>
      </c>
      <c r="J69">
        <v>39</v>
      </c>
      <c r="K69" t="s">
        <v>782</v>
      </c>
      <c r="L69">
        <v>0</v>
      </c>
      <c r="M69">
        <v>0</v>
      </c>
      <c r="N69">
        <v>51</v>
      </c>
      <c r="O69">
        <v>49</v>
      </c>
      <c r="P69">
        <v>56</v>
      </c>
      <c r="Q69" t="s">
        <v>782</v>
      </c>
      <c r="R69">
        <v>0</v>
      </c>
      <c r="S69">
        <v>36</v>
      </c>
      <c r="T69">
        <v>0</v>
      </c>
      <c r="U69">
        <v>0</v>
      </c>
      <c r="V69">
        <v>14</v>
      </c>
      <c r="W69">
        <v>36</v>
      </c>
      <c r="X69" t="s">
        <v>782</v>
      </c>
      <c r="Y69">
        <v>0</v>
      </c>
      <c r="Z69">
        <v>0</v>
      </c>
      <c r="AA69">
        <v>52</v>
      </c>
      <c r="AB69">
        <v>48</v>
      </c>
      <c r="AC69">
        <v>28</v>
      </c>
      <c r="AD69">
        <v>0</v>
      </c>
      <c r="AE69" t="s">
        <v>782</v>
      </c>
      <c r="AF69">
        <v>32</v>
      </c>
      <c r="AG69">
        <v>0</v>
      </c>
      <c r="AH69" t="s">
        <v>782</v>
      </c>
      <c r="AI69">
        <v>14</v>
      </c>
      <c r="AJ69">
        <v>46</v>
      </c>
      <c r="AK69" t="s">
        <v>782</v>
      </c>
      <c r="AL69">
        <v>0</v>
      </c>
      <c r="AM69">
        <v>0</v>
      </c>
      <c r="AN69">
        <v>50</v>
      </c>
      <c r="AO69">
        <v>50</v>
      </c>
      <c r="AP69">
        <v>84</v>
      </c>
      <c r="AQ69" t="s">
        <v>782</v>
      </c>
      <c r="AR69">
        <v>0</v>
      </c>
      <c r="AS69">
        <v>37</v>
      </c>
      <c r="AT69" t="s">
        <v>782</v>
      </c>
      <c r="AU69" t="s">
        <v>782</v>
      </c>
      <c r="AV69">
        <v>11</v>
      </c>
      <c r="AW69">
        <v>38</v>
      </c>
      <c r="AX69">
        <v>10</v>
      </c>
      <c r="AY69" t="s">
        <v>782</v>
      </c>
      <c r="AZ69" t="s">
        <v>782</v>
      </c>
      <c r="BA69">
        <v>52</v>
      </c>
      <c r="BB69">
        <v>48</v>
      </c>
      <c r="BC69">
        <v>56</v>
      </c>
      <c r="BD69" t="s">
        <v>782</v>
      </c>
      <c r="BE69" t="s">
        <v>782</v>
      </c>
      <c r="BF69">
        <v>38</v>
      </c>
      <c r="BG69" t="s">
        <v>782</v>
      </c>
      <c r="BH69">
        <v>0</v>
      </c>
      <c r="BI69">
        <v>7</v>
      </c>
      <c r="BJ69" t="s">
        <v>782</v>
      </c>
      <c r="BK69" t="s">
        <v>782</v>
      </c>
      <c r="BL69">
        <v>0</v>
      </c>
      <c r="BM69">
        <v>0</v>
      </c>
      <c r="BN69">
        <v>48</v>
      </c>
      <c r="BO69" t="s">
        <v>782</v>
      </c>
      <c r="BP69">
        <v>28</v>
      </c>
      <c r="BQ69" t="s">
        <v>782</v>
      </c>
      <c r="BR69" t="s">
        <v>782</v>
      </c>
      <c r="BS69">
        <v>36</v>
      </c>
      <c r="BT69" t="s">
        <v>782</v>
      </c>
      <c r="BU69" t="s">
        <v>782</v>
      </c>
      <c r="BV69">
        <v>18</v>
      </c>
      <c r="BW69" t="s">
        <v>782</v>
      </c>
      <c r="BX69" t="s">
        <v>782</v>
      </c>
      <c r="BY69" t="s">
        <v>782</v>
      </c>
      <c r="BZ69" t="s">
        <v>782</v>
      </c>
      <c r="CA69">
        <v>61</v>
      </c>
      <c r="CB69" t="s">
        <v>782</v>
      </c>
      <c r="CC69">
        <v>84</v>
      </c>
      <c r="CD69">
        <v>60</v>
      </c>
      <c r="CE69">
        <v>40</v>
      </c>
      <c r="CF69">
        <v>56</v>
      </c>
      <c r="CG69">
        <v>57</v>
      </c>
      <c r="CH69" t="s">
        <v>782</v>
      </c>
      <c r="CI69">
        <v>28</v>
      </c>
      <c r="CJ69">
        <v>64</v>
      </c>
      <c r="CK69" t="s">
        <v>782</v>
      </c>
      <c r="CL69">
        <v>84</v>
      </c>
      <c r="CM69">
        <v>73</v>
      </c>
      <c r="CN69">
        <v>27</v>
      </c>
      <c r="CO69">
        <v>56</v>
      </c>
      <c r="CP69">
        <v>71</v>
      </c>
      <c r="CQ69" t="s">
        <v>782</v>
      </c>
      <c r="CR69">
        <v>28</v>
      </c>
      <c r="CS69">
        <v>75</v>
      </c>
      <c r="CT69" t="s">
        <v>782</v>
      </c>
      <c r="CU69">
        <v>81</v>
      </c>
      <c r="CV69">
        <v>35</v>
      </c>
      <c r="CW69">
        <v>65</v>
      </c>
      <c r="CX69">
        <v>53</v>
      </c>
      <c r="CY69">
        <v>34</v>
      </c>
      <c r="CZ69">
        <v>66</v>
      </c>
      <c r="DA69">
        <v>28</v>
      </c>
      <c r="DB69">
        <v>36</v>
      </c>
      <c r="DC69">
        <v>64</v>
      </c>
      <c r="DD69">
        <v>82</v>
      </c>
      <c r="DE69">
        <v>43</v>
      </c>
      <c r="DF69">
        <v>57</v>
      </c>
      <c r="DG69">
        <v>54</v>
      </c>
      <c r="DH69">
        <v>37</v>
      </c>
      <c r="DI69">
        <v>63</v>
      </c>
      <c r="DJ69">
        <v>28</v>
      </c>
      <c r="DK69">
        <v>54</v>
      </c>
      <c r="DL69">
        <v>46</v>
      </c>
    </row>
    <row r="70" spans="1:116" ht="12.75">
      <c r="A70" s="119"/>
      <c r="B70" s="119" t="s">
        <v>44</v>
      </c>
      <c r="C70">
        <v>1884</v>
      </c>
      <c r="D70">
        <v>1</v>
      </c>
      <c r="E70">
        <v>1</v>
      </c>
      <c r="F70">
        <v>29</v>
      </c>
      <c r="G70" t="s">
        <v>782</v>
      </c>
      <c r="H70">
        <v>0</v>
      </c>
      <c r="I70">
        <v>14</v>
      </c>
      <c r="J70">
        <v>35</v>
      </c>
      <c r="K70">
        <v>18</v>
      </c>
      <c r="L70" t="s">
        <v>782</v>
      </c>
      <c r="M70">
        <v>0</v>
      </c>
      <c r="N70">
        <v>46</v>
      </c>
      <c r="O70">
        <v>54</v>
      </c>
      <c r="P70">
        <v>1091</v>
      </c>
      <c r="Q70">
        <v>1</v>
      </c>
      <c r="R70">
        <v>1</v>
      </c>
      <c r="S70">
        <v>29</v>
      </c>
      <c r="T70">
        <v>0</v>
      </c>
      <c r="U70">
        <v>1</v>
      </c>
      <c r="V70">
        <v>14</v>
      </c>
      <c r="W70">
        <v>38</v>
      </c>
      <c r="X70">
        <v>16</v>
      </c>
      <c r="Y70">
        <v>0</v>
      </c>
      <c r="Z70">
        <v>0</v>
      </c>
      <c r="AA70">
        <v>46</v>
      </c>
      <c r="AB70">
        <v>54</v>
      </c>
      <c r="AC70">
        <v>793</v>
      </c>
      <c r="AD70">
        <v>2</v>
      </c>
      <c r="AE70">
        <v>1</v>
      </c>
      <c r="AF70">
        <v>29</v>
      </c>
      <c r="AG70" t="s">
        <v>782</v>
      </c>
      <c r="AH70">
        <v>0</v>
      </c>
      <c r="AI70">
        <v>15</v>
      </c>
      <c r="AJ70">
        <v>31</v>
      </c>
      <c r="AK70">
        <v>22</v>
      </c>
      <c r="AL70" t="s">
        <v>782</v>
      </c>
      <c r="AM70">
        <v>0</v>
      </c>
      <c r="AN70">
        <v>47</v>
      </c>
      <c r="AO70">
        <v>53</v>
      </c>
      <c r="AP70">
        <v>1890</v>
      </c>
      <c r="AQ70">
        <v>1</v>
      </c>
      <c r="AR70">
        <v>0</v>
      </c>
      <c r="AS70">
        <v>28</v>
      </c>
      <c r="AT70">
        <v>3</v>
      </c>
      <c r="AU70">
        <v>1</v>
      </c>
      <c r="AV70">
        <v>19</v>
      </c>
      <c r="AW70">
        <v>33</v>
      </c>
      <c r="AX70">
        <v>13</v>
      </c>
      <c r="AY70">
        <v>1</v>
      </c>
      <c r="AZ70">
        <v>0</v>
      </c>
      <c r="BA70">
        <v>52</v>
      </c>
      <c r="BB70">
        <v>48</v>
      </c>
      <c r="BC70">
        <v>1097</v>
      </c>
      <c r="BD70">
        <v>1</v>
      </c>
      <c r="BE70">
        <v>0</v>
      </c>
      <c r="BF70">
        <v>27</v>
      </c>
      <c r="BG70">
        <v>2</v>
      </c>
      <c r="BH70">
        <v>1</v>
      </c>
      <c r="BI70">
        <v>18</v>
      </c>
      <c r="BJ70">
        <v>34</v>
      </c>
      <c r="BK70">
        <v>15</v>
      </c>
      <c r="BL70">
        <v>2</v>
      </c>
      <c r="BM70">
        <v>0</v>
      </c>
      <c r="BN70">
        <v>49</v>
      </c>
      <c r="BO70">
        <v>51</v>
      </c>
      <c r="BP70">
        <v>793</v>
      </c>
      <c r="BQ70">
        <v>1</v>
      </c>
      <c r="BR70">
        <v>1</v>
      </c>
      <c r="BS70">
        <v>29</v>
      </c>
      <c r="BT70">
        <v>4</v>
      </c>
      <c r="BU70">
        <v>2</v>
      </c>
      <c r="BV70">
        <v>20</v>
      </c>
      <c r="BW70">
        <v>32</v>
      </c>
      <c r="BX70">
        <v>11</v>
      </c>
      <c r="BY70">
        <v>1</v>
      </c>
      <c r="BZ70">
        <v>0</v>
      </c>
      <c r="CA70">
        <v>56</v>
      </c>
      <c r="CB70">
        <v>44</v>
      </c>
      <c r="CC70">
        <v>1884</v>
      </c>
      <c r="CD70">
        <v>57</v>
      </c>
      <c r="CE70">
        <v>43</v>
      </c>
      <c r="CF70">
        <v>1091</v>
      </c>
      <c r="CG70">
        <v>55</v>
      </c>
      <c r="CH70">
        <v>45</v>
      </c>
      <c r="CI70">
        <v>793</v>
      </c>
      <c r="CJ70">
        <v>60</v>
      </c>
      <c r="CK70">
        <v>40</v>
      </c>
      <c r="CL70">
        <v>1884</v>
      </c>
      <c r="CM70">
        <v>63</v>
      </c>
      <c r="CN70">
        <v>37</v>
      </c>
      <c r="CO70">
        <v>1091</v>
      </c>
      <c r="CP70">
        <v>63</v>
      </c>
      <c r="CQ70">
        <v>37</v>
      </c>
      <c r="CR70">
        <v>793</v>
      </c>
      <c r="CS70">
        <v>62</v>
      </c>
      <c r="CT70">
        <v>38</v>
      </c>
      <c r="CU70">
        <v>1850</v>
      </c>
      <c r="CV70">
        <v>33</v>
      </c>
      <c r="CW70">
        <v>67</v>
      </c>
      <c r="CX70">
        <v>1074</v>
      </c>
      <c r="CY70">
        <v>32</v>
      </c>
      <c r="CZ70">
        <v>68</v>
      </c>
      <c r="DA70">
        <v>776</v>
      </c>
      <c r="DB70">
        <v>33</v>
      </c>
      <c r="DC70">
        <v>67</v>
      </c>
      <c r="DD70">
        <v>1848</v>
      </c>
      <c r="DE70">
        <v>39</v>
      </c>
      <c r="DF70">
        <v>61</v>
      </c>
      <c r="DG70">
        <v>1073</v>
      </c>
      <c r="DH70">
        <v>36</v>
      </c>
      <c r="DI70">
        <v>64</v>
      </c>
      <c r="DJ70">
        <v>775</v>
      </c>
      <c r="DK70">
        <v>43</v>
      </c>
      <c r="DL70">
        <v>57</v>
      </c>
    </row>
    <row r="71" spans="1:116" ht="12.75">
      <c r="A71" s="119"/>
      <c r="B71" s="119" t="s">
        <v>45</v>
      </c>
      <c r="C71">
        <v>5078</v>
      </c>
      <c r="D71">
        <v>1</v>
      </c>
      <c r="E71">
        <v>1</v>
      </c>
      <c r="F71">
        <v>40</v>
      </c>
      <c r="G71" t="s">
        <v>782</v>
      </c>
      <c r="H71">
        <v>0</v>
      </c>
      <c r="I71">
        <v>13</v>
      </c>
      <c r="J71">
        <v>32</v>
      </c>
      <c r="K71">
        <v>14</v>
      </c>
      <c r="L71">
        <v>0</v>
      </c>
      <c r="M71">
        <v>0</v>
      </c>
      <c r="N71">
        <v>55</v>
      </c>
      <c r="O71">
        <v>45</v>
      </c>
      <c r="P71">
        <v>4369</v>
      </c>
      <c r="Q71">
        <v>1</v>
      </c>
      <c r="R71">
        <v>1</v>
      </c>
      <c r="S71">
        <v>40</v>
      </c>
      <c r="T71" t="s">
        <v>782</v>
      </c>
      <c r="U71" t="s">
        <v>782</v>
      </c>
      <c r="V71">
        <v>13</v>
      </c>
      <c r="W71">
        <v>32</v>
      </c>
      <c r="X71">
        <v>14</v>
      </c>
      <c r="Y71">
        <v>0</v>
      </c>
      <c r="Z71">
        <v>0</v>
      </c>
      <c r="AA71">
        <v>54</v>
      </c>
      <c r="AB71">
        <v>46</v>
      </c>
      <c r="AC71">
        <v>709</v>
      </c>
      <c r="AD71">
        <v>2</v>
      </c>
      <c r="AE71">
        <v>1</v>
      </c>
      <c r="AF71">
        <v>42</v>
      </c>
      <c r="AG71" t="s">
        <v>782</v>
      </c>
      <c r="AH71" t="s">
        <v>782</v>
      </c>
      <c r="AI71">
        <v>12</v>
      </c>
      <c r="AJ71">
        <v>29</v>
      </c>
      <c r="AK71">
        <v>14</v>
      </c>
      <c r="AL71">
        <v>0</v>
      </c>
      <c r="AM71">
        <v>0</v>
      </c>
      <c r="AN71">
        <v>57</v>
      </c>
      <c r="AO71">
        <v>43</v>
      </c>
      <c r="AP71">
        <v>5110</v>
      </c>
      <c r="AQ71">
        <v>1</v>
      </c>
      <c r="AR71">
        <v>1</v>
      </c>
      <c r="AS71">
        <v>36</v>
      </c>
      <c r="AT71">
        <v>2</v>
      </c>
      <c r="AU71">
        <v>1</v>
      </c>
      <c r="AV71">
        <v>15</v>
      </c>
      <c r="AW71">
        <v>28</v>
      </c>
      <c r="AX71">
        <v>15</v>
      </c>
      <c r="AY71">
        <v>2</v>
      </c>
      <c r="AZ71">
        <v>0</v>
      </c>
      <c r="BA71">
        <v>56</v>
      </c>
      <c r="BB71">
        <v>44</v>
      </c>
      <c r="BC71">
        <v>4392</v>
      </c>
      <c r="BD71">
        <v>1</v>
      </c>
      <c r="BE71">
        <v>1</v>
      </c>
      <c r="BF71">
        <v>34</v>
      </c>
      <c r="BG71">
        <v>2</v>
      </c>
      <c r="BH71">
        <v>1</v>
      </c>
      <c r="BI71">
        <v>15</v>
      </c>
      <c r="BJ71">
        <v>29</v>
      </c>
      <c r="BK71">
        <v>15</v>
      </c>
      <c r="BL71">
        <v>2</v>
      </c>
      <c r="BM71">
        <v>0</v>
      </c>
      <c r="BN71">
        <v>54</v>
      </c>
      <c r="BO71">
        <v>46</v>
      </c>
      <c r="BP71">
        <v>718</v>
      </c>
      <c r="BQ71">
        <v>1</v>
      </c>
      <c r="BR71">
        <v>1</v>
      </c>
      <c r="BS71">
        <v>42</v>
      </c>
      <c r="BT71">
        <v>3</v>
      </c>
      <c r="BU71">
        <v>1</v>
      </c>
      <c r="BV71">
        <v>17</v>
      </c>
      <c r="BW71">
        <v>24</v>
      </c>
      <c r="BX71">
        <v>10</v>
      </c>
      <c r="BY71">
        <v>0</v>
      </c>
      <c r="BZ71">
        <v>0</v>
      </c>
      <c r="CA71">
        <v>66</v>
      </c>
      <c r="CB71">
        <v>34</v>
      </c>
      <c r="CC71">
        <v>5076</v>
      </c>
      <c r="CD71">
        <v>62</v>
      </c>
      <c r="CE71">
        <v>38</v>
      </c>
      <c r="CF71">
        <v>4367</v>
      </c>
      <c r="CG71">
        <v>61</v>
      </c>
      <c r="CH71">
        <v>39</v>
      </c>
      <c r="CI71">
        <v>709</v>
      </c>
      <c r="CJ71">
        <v>69</v>
      </c>
      <c r="CK71">
        <v>31</v>
      </c>
      <c r="CL71">
        <v>5076</v>
      </c>
      <c r="CM71">
        <v>69</v>
      </c>
      <c r="CN71">
        <v>31</v>
      </c>
      <c r="CO71">
        <v>4367</v>
      </c>
      <c r="CP71">
        <v>68</v>
      </c>
      <c r="CQ71">
        <v>32</v>
      </c>
      <c r="CR71">
        <v>709</v>
      </c>
      <c r="CS71">
        <v>73</v>
      </c>
      <c r="CT71">
        <v>27</v>
      </c>
      <c r="CU71">
        <v>4966</v>
      </c>
      <c r="CV71">
        <v>42</v>
      </c>
      <c r="CW71">
        <v>58</v>
      </c>
      <c r="CX71">
        <v>4262</v>
      </c>
      <c r="CY71">
        <v>42</v>
      </c>
      <c r="CZ71">
        <v>58</v>
      </c>
      <c r="DA71">
        <v>704</v>
      </c>
      <c r="DB71">
        <v>45</v>
      </c>
      <c r="DC71">
        <v>55</v>
      </c>
      <c r="DD71">
        <v>4967</v>
      </c>
      <c r="DE71">
        <v>43</v>
      </c>
      <c r="DF71">
        <v>57</v>
      </c>
      <c r="DG71">
        <v>4264</v>
      </c>
      <c r="DH71">
        <v>42</v>
      </c>
      <c r="DI71">
        <v>58</v>
      </c>
      <c r="DJ71">
        <v>703</v>
      </c>
      <c r="DK71">
        <v>50</v>
      </c>
      <c r="DL71">
        <v>50</v>
      </c>
    </row>
    <row r="72" spans="1:116" ht="12.75">
      <c r="A72" s="119"/>
      <c r="B72" s="119" t="s">
        <v>46</v>
      </c>
      <c r="C72">
        <v>2079</v>
      </c>
      <c r="D72">
        <v>1</v>
      </c>
      <c r="E72">
        <v>1</v>
      </c>
      <c r="F72">
        <v>20</v>
      </c>
      <c r="G72" t="s">
        <v>782</v>
      </c>
      <c r="H72">
        <v>0</v>
      </c>
      <c r="I72">
        <v>27</v>
      </c>
      <c r="J72">
        <v>39</v>
      </c>
      <c r="K72">
        <v>12</v>
      </c>
      <c r="L72">
        <v>0</v>
      </c>
      <c r="M72">
        <v>0</v>
      </c>
      <c r="N72">
        <v>49</v>
      </c>
      <c r="O72">
        <v>51</v>
      </c>
      <c r="P72">
        <v>1263</v>
      </c>
      <c r="Q72">
        <v>1</v>
      </c>
      <c r="R72">
        <v>1</v>
      </c>
      <c r="S72">
        <v>21</v>
      </c>
      <c r="T72" t="s">
        <v>782</v>
      </c>
      <c r="U72" t="s">
        <v>782</v>
      </c>
      <c r="V72">
        <v>27</v>
      </c>
      <c r="W72">
        <v>39</v>
      </c>
      <c r="X72">
        <v>11</v>
      </c>
      <c r="Y72">
        <v>0</v>
      </c>
      <c r="Z72">
        <v>0</v>
      </c>
      <c r="AA72">
        <v>50</v>
      </c>
      <c r="AB72">
        <v>50</v>
      </c>
      <c r="AC72">
        <v>816</v>
      </c>
      <c r="AD72">
        <v>1</v>
      </c>
      <c r="AE72">
        <v>1</v>
      </c>
      <c r="AF72">
        <v>19</v>
      </c>
      <c r="AG72">
        <v>0</v>
      </c>
      <c r="AH72" t="s">
        <v>782</v>
      </c>
      <c r="AI72">
        <v>26</v>
      </c>
      <c r="AJ72">
        <v>40</v>
      </c>
      <c r="AK72">
        <v>13</v>
      </c>
      <c r="AL72">
        <v>0</v>
      </c>
      <c r="AM72">
        <v>0</v>
      </c>
      <c r="AN72">
        <v>47</v>
      </c>
      <c r="AO72">
        <v>53</v>
      </c>
      <c r="AP72">
        <v>2082</v>
      </c>
      <c r="AQ72">
        <v>1</v>
      </c>
      <c r="AR72">
        <v>0</v>
      </c>
      <c r="AS72">
        <v>17</v>
      </c>
      <c r="AT72">
        <v>4</v>
      </c>
      <c r="AU72">
        <v>2</v>
      </c>
      <c r="AV72">
        <v>24</v>
      </c>
      <c r="AW72">
        <v>39</v>
      </c>
      <c r="AX72">
        <v>12</v>
      </c>
      <c r="AY72">
        <v>1</v>
      </c>
      <c r="AZ72">
        <v>0</v>
      </c>
      <c r="BA72">
        <v>48</v>
      </c>
      <c r="BB72">
        <v>52</v>
      </c>
      <c r="BC72">
        <v>1264</v>
      </c>
      <c r="BD72">
        <v>1</v>
      </c>
      <c r="BE72">
        <v>0</v>
      </c>
      <c r="BF72">
        <v>15</v>
      </c>
      <c r="BG72">
        <v>4</v>
      </c>
      <c r="BH72">
        <v>1</v>
      </c>
      <c r="BI72">
        <v>23</v>
      </c>
      <c r="BJ72">
        <v>41</v>
      </c>
      <c r="BK72">
        <v>14</v>
      </c>
      <c r="BL72">
        <v>1</v>
      </c>
      <c r="BM72">
        <v>0</v>
      </c>
      <c r="BN72">
        <v>44</v>
      </c>
      <c r="BO72">
        <v>56</v>
      </c>
      <c r="BP72">
        <v>818</v>
      </c>
      <c r="BQ72">
        <v>1</v>
      </c>
      <c r="BR72">
        <v>0</v>
      </c>
      <c r="BS72">
        <v>19</v>
      </c>
      <c r="BT72">
        <v>5</v>
      </c>
      <c r="BU72">
        <v>3</v>
      </c>
      <c r="BV72">
        <v>27</v>
      </c>
      <c r="BW72">
        <v>37</v>
      </c>
      <c r="BX72">
        <v>8</v>
      </c>
      <c r="BY72">
        <v>0</v>
      </c>
      <c r="BZ72">
        <v>0</v>
      </c>
      <c r="CA72">
        <v>54</v>
      </c>
      <c r="CB72">
        <v>46</v>
      </c>
      <c r="CC72">
        <v>2079</v>
      </c>
      <c r="CD72">
        <v>58</v>
      </c>
      <c r="CE72">
        <v>42</v>
      </c>
      <c r="CF72">
        <v>1263</v>
      </c>
      <c r="CG72">
        <v>57</v>
      </c>
      <c r="CH72">
        <v>43</v>
      </c>
      <c r="CI72">
        <v>816</v>
      </c>
      <c r="CJ72">
        <v>60</v>
      </c>
      <c r="CK72">
        <v>40</v>
      </c>
      <c r="CL72">
        <v>2079</v>
      </c>
      <c r="CM72">
        <v>66</v>
      </c>
      <c r="CN72">
        <v>34</v>
      </c>
      <c r="CO72">
        <v>1263</v>
      </c>
      <c r="CP72">
        <v>67</v>
      </c>
      <c r="CQ72">
        <v>33</v>
      </c>
      <c r="CR72">
        <v>816</v>
      </c>
      <c r="CS72">
        <v>65</v>
      </c>
      <c r="CT72">
        <v>35</v>
      </c>
      <c r="CU72">
        <v>1999</v>
      </c>
      <c r="CV72">
        <v>25</v>
      </c>
      <c r="CW72">
        <v>75</v>
      </c>
      <c r="CX72">
        <v>1207</v>
      </c>
      <c r="CY72">
        <v>25</v>
      </c>
      <c r="CZ72">
        <v>75</v>
      </c>
      <c r="DA72">
        <v>792</v>
      </c>
      <c r="DB72">
        <v>25</v>
      </c>
      <c r="DC72">
        <v>75</v>
      </c>
      <c r="DD72">
        <v>2000</v>
      </c>
      <c r="DE72">
        <v>32</v>
      </c>
      <c r="DF72">
        <v>68</v>
      </c>
      <c r="DG72">
        <v>1208</v>
      </c>
      <c r="DH72">
        <v>28</v>
      </c>
      <c r="DI72">
        <v>72</v>
      </c>
      <c r="DJ72">
        <v>792</v>
      </c>
      <c r="DK72">
        <v>38</v>
      </c>
      <c r="DL72">
        <v>62</v>
      </c>
    </row>
    <row r="73" spans="1:116" ht="12.75">
      <c r="A73" s="119"/>
      <c r="B73" s="119" t="s">
        <v>868</v>
      </c>
      <c r="C73">
        <v>0</v>
      </c>
      <c r="D73" t="s">
        <v>206</v>
      </c>
      <c r="E73" t="s">
        <v>206</v>
      </c>
      <c r="F73" t="s">
        <v>206</v>
      </c>
      <c r="G73" t="s">
        <v>206</v>
      </c>
      <c r="H73" t="s">
        <v>206</v>
      </c>
      <c r="I73" t="s">
        <v>206</v>
      </c>
      <c r="J73" t="s">
        <v>206</v>
      </c>
      <c r="K73" t="s">
        <v>206</v>
      </c>
      <c r="L73" t="s">
        <v>206</v>
      </c>
      <c r="M73" t="s">
        <v>206</v>
      </c>
      <c r="N73" t="s">
        <v>206</v>
      </c>
      <c r="O73" t="s">
        <v>206</v>
      </c>
      <c r="P73">
        <v>0</v>
      </c>
      <c r="Q73" t="s">
        <v>206</v>
      </c>
      <c r="R73" t="s">
        <v>206</v>
      </c>
      <c r="S73" t="s">
        <v>206</v>
      </c>
      <c r="T73" t="s">
        <v>206</v>
      </c>
      <c r="U73" t="s">
        <v>206</v>
      </c>
      <c r="V73" t="s">
        <v>206</v>
      </c>
      <c r="W73" t="s">
        <v>206</v>
      </c>
      <c r="X73" t="s">
        <v>206</v>
      </c>
      <c r="Y73" t="s">
        <v>206</v>
      </c>
      <c r="Z73" t="s">
        <v>206</v>
      </c>
      <c r="AA73" t="s">
        <v>206</v>
      </c>
      <c r="AB73" t="s">
        <v>206</v>
      </c>
      <c r="AC73">
        <v>0</v>
      </c>
      <c r="AD73" t="s">
        <v>206</v>
      </c>
      <c r="AE73" t="s">
        <v>206</v>
      </c>
      <c r="AF73" t="s">
        <v>206</v>
      </c>
      <c r="AG73" t="s">
        <v>206</v>
      </c>
      <c r="AH73" t="s">
        <v>206</v>
      </c>
      <c r="AI73" t="s">
        <v>206</v>
      </c>
      <c r="AJ73" t="s">
        <v>206</v>
      </c>
      <c r="AK73" t="s">
        <v>206</v>
      </c>
      <c r="AL73" t="s">
        <v>206</v>
      </c>
      <c r="AM73" t="s">
        <v>206</v>
      </c>
      <c r="AN73" t="s">
        <v>206</v>
      </c>
      <c r="AO73" t="s">
        <v>206</v>
      </c>
      <c r="AP73">
        <v>0</v>
      </c>
      <c r="AQ73" t="s">
        <v>206</v>
      </c>
      <c r="AR73" t="s">
        <v>206</v>
      </c>
      <c r="AS73" t="s">
        <v>206</v>
      </c>
      <c r="AT73" t="s">
        <v>206</v>
      </c>
      <c r="AU73" t="s">
        <v>206</v>
      </c>
      <c r="AV73" t="s">
        <v>206</v>
      </c>
      <c r="AW73" t="s">
        <v>206</v>
      </c>
      <c r="AX73" t="s">
        <v>206</v>
      </c>
      <c r="AY73" t="s">
        <v>206</v>
      </c>
      <c r="AZ73" t="s">
        <v>206</v>
      </c>
      <c r="BA73" t="s">
        <v>206</v>
      </c>
      <c r="BB73" t="s">
        <v>206</v>
      </c>
      <c r="BC73">
        <v>0</v>
      </c>
      <c r="BD73" t="s">
        <v>206</v>
      </c>
      <c r="BE73" t="s">
        <v>206</v>
      </c>
      <c r="BF73" t="s">
        <v>206</v>
      </c>
      <c r="BG73" t="s">
        <v>206</v>
      </c>
      <c r="BH73" t="s">
        <v>206</v>
      </c>
      <c r="BI73" t="s">
        <v>206</v>
      </c>
      <c r="BJ73" t="s">
        <v>206</v>
      </c>
      <c r="BK73" t="s">
        <v>206</v>
      </c>
      <c r="BL73" t="s">
        <v>206</v>
      </c>
      <c r="BM73" t="s">
        <v>206</v>
      </c>
      <c r="BN73" t="s">
        <v>206</v>
      </c>
      <c r="BO73" t="s">
        <v>206</v>
      </c>
      <c r="BP73">
        <v>0</v>
      </c>
      <c r="BQ73" t="s">
        <v>206</v>
      </c>
      <c r="BR73" t="s">
        <v>206</v>
      </c>
      <c r="BS73" t="s">
        <v>206</v>
      </c>
      <c r="BT73" t="s">
        <v>206</v>
      </c>
      <c r="BU73" t="s">
        <v>206</v>
      </c>
      <c r="BV73" t="s">
        <v>206</v>
      </c>
      <c r="BW73" t="s">
        <v>206</v>
      </c>
      <c r="BX73" t="s">
        <v>206</v>
      </c>
      <c r="BY73" t="s">
        <v>206</v>
      </c>
      <c r="BZ73" t="s">
        <v>206</v>
      </c>
      <c r="CA73" t="s">
        <v>206</v>
      </c>
      <c r="CB73" t="s">
        <v>206</v>
      </c>
      <c r="CC73">
        <v>0</v>
      </c>
      <c r="CD73" t="s">
        <v>206</v>
      </c>
      <c r="CE73" t="s">
        <v>206</v>
      </c>
      <c r="CF73">
        <v>0</v>
      </c>
      <c r="CG73" t="s">
        <v>206</v>
      </c>
      <c r="CH73" t="s">
        <v>206</v>
      </c>
      <c r="CI73">
        <v>0</v>
      </c>
      <c r="CJ73" t="s">
        <v>206</v>
      </c>
      <c r="CK73" t="s">
        <v>206</v>
      </c>
      <c r="CL73">
        <v>0</v>
      </c>
      <c r="CM73" t="s">
        <v>206</v>
      </c>
      <c r="CN73" t="s">
        <v>206</v>
      </c>
      <c r="CO73">
        <v>0</v>
      </c>
      <c r="CP73" t="s">
        <v>206</v>
      </c>
      <c r="CQ73" t="s">
        <v>206</v>
      </c>
      <c r="CR73">
        <v>0</v>
      </c>
      <c r="CS73" t="s">
        <v>206</v>
      </c>
      <c r="CT73" t="s">
        <v>206</v>
      </c>
      <c r="CU73">
        <v>0</v>
      </c>
      <c r="CV73" t="s">
        <v>206</v>
      </c>
      <c r="CW73" t="s">
        <v>206</v>
      </c>
      <c r="CX73">
        <v>0</v>
      </c>
      <c r="CY73" t="s">
        <v>206</v>
      </c>
      <c r="CZ73" t="s">
        <v>206</v>
      </c>
      <c r="DA73">
        <v>0</v>
      </c>
      <c r="DB73" t="s">
        <v>206</v>
      </c>
      <c r="DC73" t="s">
        <v>206</v>
      </c>
      <c r="DD73">
        <v>0</v>
      </c>
      <c r="DE73" t="s">
        <v>206</v>
      </c>
      <c r="DF73" t="s">
        <v>206</v>
      </c>
      <c r="DG73">
        <v>0</v>
      </c>
      <c r="DH73" t="s">
        <v>206</v>
      </c>
      <c r="DI73" t="s">
        <v>206</v>
      </c>
      <c r="DJ73">
        <v>0</v>
      </c>
      <c r="DK73" t="s">
        <v>206</v>
      </c>
      <c r="DL73" t="s">
        <v>206</v>
      </c>
    </row>
    <row r="74" spans="1:116" ht="12.75">
      <c r="A74" s="119"/>
      <c r="B74" s="137" t="s">
        <v>878</v>
      </c>
      <c r="C74">
        <v>59412</v>
      </c>
      <c r="D74">
        <v>1</v>
      </c>
      <c r="E74">
        <v>0</v>
      </c>
      <c r="F74">
        <v>31</v>
      </c>
      <c r="G74">
        <v>0</v>
      </c>
      <c r="H74">
        <v>1</v>
      </c>
      <c r="I74">
        <v>26</v>
      </c>
      <c r="J74">
        <v>34</v>
      </c>
      <c r="K74">
        <v>7</v>
      </c>
      <c r="L74">
        <v>0</v>
      </c>
      <c r="M74">
        <v>0</v>
      </c>
      <c r="N74">
        <v>59</v>
      </c>
      <c r="O74">
        <v>41</v>
      </c>
      <c r="P74">
        <v>41375</v>
      </c>
      <c r="Q74">
        <v>1</v>
      </c>
      <c r="R74">
        <v>0</v>
      </c>
      <c r="S74">
        <v>31</v>
      </c>
      <c r="T74">
        <v>0</v>
      </c>
      <c r="U74">
        <v>1</v>
      </c>
      <c r="V74">
        <v>26</v>
      </c>
      <c r="W74">
        <v>34</v>
      </c>
      <c r="X74">
        <v>7</v>
      </c>
      <c r="Y74" t="s">
        <v>782</v>
      </c>
      <c r="Z74" t="s">
        <v>782</v>
      </c>
      <c r="AA74">
        <v>59</v>
      </c>
      <c r="AB74">
        <v>41</v>
      </c>
      <c r="AC74">
        <v>18037</v>
      </c>
      <c r="AD74">
        <v>1</v>
      </c>
      <c r="AE74">
        <v>0</v>
      </c>
      <c r="AF74">
        <v>30</v>
      </c>
      <c r="AG74">
        <v>0</v>
      </c>
      <c r="AH74">
        <v>1</v>
      </c>
      <c r="AI74">
        <v>28</v>
      </c>
      <c r="AJ74">
        <v>33</v>
      </c>
      <c r="AK74">
        <v>7</v>
      </c>
      <c r="AL74" t="s">
        <v>782</v>
      </c>
      <c r="AM74" t="s">
        <v>782</v>
      </c>
      <c r="AN74">
        <v>60</v>
      </c>
      <c r="AO74">
        <v>40</v>
      </c>
      <c r="AP74">
        <v>59596</v>
      </c>
      <c r="AQ74">
        <v>1</v>
      </c>
      <c r="AR74">
        <v>0</v>
      </c>
      <c r="AS74">
        <v>23</v>
      </c>
      <c r="AT74">
        <v>4</v>
      </c>
      <c r="AU74">
        <v>2</v>
      </c>
      <c r="AV74">
        <v>27</v>
      </c>
      <c r="AW74">
        <v>34</v>
      </c>
      <c r="AX74">
        <v>9</v>
      </c>
      <c r="AY74">
        <v>0</v>
      </c>
      <c r="AZ74">
        <v>0</v>
      </c>
      <c r="BA74">
        <v>56</v>
      </c>
      <c r="BB74">
        <v>44</v>
      </c>
      <c r="BC74">
        <v>41496</v>
      </c>
      <c r="BD74">
        <v>1</v>
      </c>
      <c r="BE74">
        <v>0</v>
      </c>
      <c r="BF74">
        <v>21</v>
      </c>
      <c r="BG74">
        <v>3</v>
      </c>
      <c r="BH74">
        <v>2</v>
      </c>
      <c r="BI74">
        <v>25</v>
      </c>
      <c r="BJ74">
        <v>37</v>
      </c>
      <c r="BK74">
        <v>11</v>
      </c>
      <c r="BL74">
        <v>1</v>
      </c>
      <c r="BM74" t="s">
        <v>782</v>
      </c>
      <c r="BN74">
        <v>52</v>
      </c>
      <c r="BO74">
        <v>48</v>
      </c>
      <c r="BP74">
        <v>18100</v>
      </c>
      <c r="BQ74">
        <v>1</v>
      </c>
      <c r="BR74">
        <v>0</v>
      </c>
      <c r="BS74">
        <v>26</v>
      </c>
      <c r="BT74">
        <v>6</v>
      </c>
      <c r="BU74">
        <v>2</v>
      </c>
      <c r="BV74">
        <v>30</v>
      </c>
      <c r="BW74">
        <v>29</v>
      </c>
      <c r="BX74">
        <v>5</v>
      </c>
      <c r="BY74">
        <v>0</v>
      </c>
      <c r="BZ74" t="s">
        <v>782</v>
      </c>
      <c r="CA74">
        <v>66</v>
      </c>
      <c r="CB74">
        <v>34</v>
      </c>
      <c r="CC74">
        <v>59403</v>
      </c>
      <c r="CD74">
        <v>68</v>
      </c>
      <c r="CE74">
        <v>32</v>
      </c>
      <c r="CF74">
        <v>41367</v>
      </c>
      <c r="CG74">
        <v>66</v>
      </c>
      <c r="CH74">
        <v>34</v>
      </c>
      <c r="CI74">
        <v>18036</v>
      </c>
      <c r="CJ74">
        <v>72</v>
      </c>
      <c r="CK74">
        <v>28</v>
      </c>
      <c r="CL74">
        <v>59403</v>
      </c>
      <c r="CM74">
        <v>76</v>
      </c>
      <c r="CN74">
        <v>24</v>
      </c>
      <c r="CO74">
        <v>41367</v>
      </c>
      <c r="CP74">
        <v>75</v>
      </c>
      <c r="CQ74">
        <v>25</v>
      </c>
      <c r="CR74">
        <v>18036</v>
      </c>
      <c r="CS74">
        <v>77</v>
      </c>
      <c r="CT74">
        <v>23</v>
      </c>
      <c r="CU74">
        <v>57729</v>
      </c>
      <c r="CV74">
        <v>30</v>
      </c>
      <c r="CW74">
        <v>70</v>
      </c>
      <c r="CX74">
        <v>40233</v>
      </c>
      <c r="CY74">
        <v>30</v>
      </c>
      <c r="CZ74">
        <v>70</v>
      </c>
      <c r="DA74">
        <v>17496</v>
      </c>
      <c r="DB74">
        <v>30</v>
      </c>
      <c r="DC74">
        <v>70</v>
      </c>
      <c r="DD74">
        <v>57710</v>
      </c>
      <c r="DE74">
        <v>36</v>
      </c>
      <c r="DF74">
        <v>64</v>
      </c>
      <c r="DG74">
        <v>40208</v>
      </c>
      <c r="DH74">
        <v>34</v>
      </c>
      <c r="DI74">
        <v>66</v>
      </c>
      <c r="DJ74">
        <v>17502</v>
      </c>
      <c r="DK74">
        <v>42</v>
      </c>
      <c r="DL74">
        <v>58</v>
      </c>
    </row>
    <row r="75" spans="1:116" ht="12.75">
      <c r="A75" t="s">
        <v>874</v>
      </c>
      <c r="B75" s="2" t="s">
        <v>77</v>
      </c>
      <c r="C75">
        <v>379505</v>
      </c>
      <c r="D75">
        <v>0</v>
      </c>
      <c r="E75">
        <v>0</v>
      </c>
      <c r="F75">
        <v>3</v>
      </c>
      <c r="G75">
        <v>0</v>
      </c>
      <c r="H75">
        <v>0</v>
      </c>
      <c r="I75">
        <v>7</v>
      </c>
      <c r="J75">
        <v>46</v>
      </c>
      <c r="K75">
        <v>43</v>
      </c>
      <c r="L75">
        <v>0</v>
      </c>
      <c r="M75">
        <v>0</v>
      </c>
      <c r="N75">
        <v>11</v>
      </c>
      <c r="O75">
        <v>89</v>
      </c>
      <c r="P75">
        <v>194407</v>
      </c>
      <c r="Q75">
        <v>0</v>
      </c>
      <c r="R75">
        <v>0</v>
      </c>
      <c r="S75">
        <v>4</v>
      </c>
      <c r="T75">
        <v>0</v>
      </c>
      <c r="U75">
        <v>0</v>
      </c>
      <c r="V75">
        <v>9</v>
      </c>
      <c r="W75">
        <v>49</v>
      </c>
      <c r="X75">
        <v>37</v>
      </c>
      <c r="Y75">
        <v>0</v>
      </c>
      <c r="Z75">
        <v>0</v>
      </c>
      <c r="AA75">
        <v>14</v>
      </c>
      <c r="AB75">
        <v>86</v>
      </c>
      <c r="AC75">
        <v>185098</v>
      </c>
      <c r="AD75">
        <v>0</v>
      </c>
      <c r="AE75">
        <v>0</v>
      </c>
      <c r="AF75">
        <v>2</v>
      </c>
      <c r="AG75">
        <v>0</v>
      </c>
      <c r="AH75">
        <v>0</v>
      </c>
      <c r="AI75">
        <v>5</v>
      </c>
      <c r="AJ75">
        <v>42</v>
      </c>
      <c r="AK75">
        <v>51</v>
      </c>
      <c r="AL75">
        <v>0</v>
      </c>
      <c r="AM75">
        <v>0</v>
      </c>
      <c r="AN75">
        <v>8</v>
      </c>
      <c r="AO75">
        <v>92</v>
      </c>
      <c r="AP75">
        <v>379670</v>
      </c>
      <c r="AQ75">
        <v>0</v>
      </c>
      <c r="AR75">
        <v>0</v>
      </c>
      <c r="AS75">
        <v>2</v>
      </c>
      <c r="AT75">
        <v>1</v>
      </c>
      <c r="AU75">
        <v>0</v>
      </c>
      <c r="AV75">
        <v>9</v>
      </c>
      <c r="AW75">
        <v>43</v>
      </c>
      <c r="AX75">
        <v>41</v>
      </c>
      <c r="AY75">
        <v>4</v>
      </c>
      <c r="AZ75">
        <v>0</v>
      </c>
      <c r="BA75">
        <v>12</v>
      </c>
      <c r="BB75">
        <v>88</v>
      </c>
      <c r="BC75">
        <v>194500</v>
      </c>
      <c r="BD75">
        <v>0</v>
      </c>
      <c r="BE75">
        <v>0</v>
      </c>
      <c r="BF75">
        <v>3</v>
      </c>
      <c r="BG75">
        <v>1</v>
      </c>
      <c r="BH75">
        <v>0</v>
      </c>
      <c r="BI75">
        <v>8</v>
      </c>
      <c r="BJ75">
        <v>40</v>
      </c>
      <c r="BK75">
        <v>43</v>
      </c>
      <c r="BL75">
        <v>6</v>
      </c>
      <c r="BM75">
        <v>0</v>
      </c>
      <c r="BN75">
        <v>12</v>
      </c>
      <c r="BO75">
        <v>88</v>
      </c>
      <c r="BP75">
        <v>185170</v>
      </c>
      <c r="BQ75">
        <v>0</v>
      </c>
      <c r="BR75">
        <v>0</v>
      </c>
      <c r="BS75">
        <v>2</v>
      </c>
      <c r="BT75">
        <v>1</v>
      </c>
      <c r="BU75">
        <v>0</v>
      </c>
      <c r="BV75">
        <v>9</v>
      </c>
      <c r="BW75">
        <v>46</v>
      </c>
      <c r="BX75">
        <v>39</v>
      </c>
      <c r="BY75">
        <v>3</v>
      </c>
      <c r="BZ75">
        <v>0</v>
      </c>
      <c r="CA75">
        <v>12</v>
      </c>
      <c r="CB75">
        <v>88</v>
      </c>
      <c r="CC75">
        <v>379464</v>
      </c>
      <c r="CD75">
        <v>16</v>
      </c>
      <c r="CE75">
        <v>84</v>
      </c>
      <c r="CF75">
        <v>194382</v>
      </c>
      <c r="CG75">
        <v>18</v>
      </c>
      <c r="CH75">
        <v>82</v>
      </c>
      <c r="CI75">
        <v>185082</v>
      </c>
      <c r="CJ75">
        <v>14</v>
      </c>
      <c r="CK75">
        <v>86</v>
      </c>
      <c r="CL75">
        <v>379464</v>
      </c>
      <c r="CM75">
        <v>20</v>
      </c>
      <c r="CN75">
        <v>80</v>
      </c>
      <c r="CO75">
        <v>194382</v>
      </c>
      <c r="CP75">
        <v>24</v>
      </c>
      <c r="CQ75">
        <v>76</v>
      </c>
      <c r="CR75">
        <v>185082</v>
      </c>
      <c r="CS75">
        <v>16</v>
      </c>
      <c r="CT75">
        <v>84</v>
      </c>
      <c r="CU75">
        <v>362902</v>
      </c>
      <c r="CV75">
        <v>10</v>
      </c>
      <c r="CW75">
        <v>90</v>
      </c>
      <c r="CX75">
        <v>185823</v>
      </c>
      <c r="CY75">
        <v>11</v>
      </c>
      <c r="CZ75">
        <v>89</v>
      </c>
      <c r="DA75">
        <v>177079</v>
      </c>
      <c r="DB75">
        <v>8</v>
      </c>
      <c r="DC75">
        <v>92</v>
      </c>
      <c r="DD75">
        <v>362899</v>
      </c>
      <c r="DE75">
        <v>11</v>
      </c>
      <c r="DF75">
        <v>89</v>
      </c>
      <c r="DG75">
        <v>185849</v>
      </c>
      <c r="DH75">
        <v>10</v>
      </c>
      <c r="DI75">
        <v>90</v>
      </c>
      <c r="DJ75">
        <v>177050</v>
      </c>
      <c r="DK75">
        <v>12</v>
      </c>
      <c r="DL75">
        <v>88</v>
      </c>
    </row>
    <row r="76" spans="2:116" ht="12.75">
      <c r="B76" s="2" t="s">
        <v>120</v>
      </c>
      <c r="C76">
        <v>157018</v>
      </c>
      <c r="D76">
        <v>0</v>
      </c>
      <c r="E76">
        <v>0</v>
      </c>
      <c r="F76">
        <v>8</v>
      </c>
      <c r="G76">
        <v>0</v>
      </c>
      <c r="H76">
        <v>0</v>
      </c>
      <c r="I76">
        <v>15</v>
      </c>
      <c r="J76">
        <v>54</v>
      </c>
      <c r="K76">
        <v>22</v>
      </c>
      <c r="L76">
        <v>0</v>
      </c>
      <c r="M76">
        <v>0</v>
      </c>
      <c r="N76">
        <v>24</v>
      </c>
      <c r="O76">
        <v>76</v>
      </c>
      <c r="P76">
        <v>79624</v>
      </c>
      <c r="Q76">
        <v>0</v>
      </c>
      <c r="R76">
        <v>0</v>
      </c>
      <c r="S76">
        <v>11</v>
      </c>
      <c r="T76">
        <v>0</v>
      </c>
      <c r="U76">
        <v>0</v>
      </c>
      <c r="V76">
        <v>17</v>
      </c>
      <c r="W76">
        <v>54</v>
      </c>
      <c r="X76">
        <v>17</v>
      </c>
      <c r="Y76">
        <v>0</v>
      </c>
      <c r="Z76">
        <v>0</v>
      </c>
      <c r="AA76">
        <v>29</v>
      </c>
      <c r="AB76">
        <v>71</v>
      </c>
      <c r="AC76">
        <v>77394</v>
      </c>
      <c r="AD76">
        <v>0</v>
      </c>
      <c r="AE76">
        <v>0</v>
      </c>
      <c r="AF76">
        <v>5</v>
      </c>
      <c r="AG76">
        <v>0</v>
      </c>
      <c r="AH76">
        <v>0</v>
      </c>
      <c r="AI76">
        <v>12</v>
      </c>
      <c r="AJ76">
        <v>54</v>
      </c>
      <c r="AK76">
        <v>28</v>
      </c>
      <c r="AL76">
        <v>0</v>
      </c>
      <c r="AM76">
        <v>0</v>
      </c>
      <c r="AN76">
        <v>18</v>
      </c>
      <c r="AO76">
        <v>82</v>
      </c>
      <c r="AP76">
        <v>157186</v>
      </c>
      <c r="AQ76">
        <v>0</v>
      </c>
      <c r="AR76">
        <v>0</v>
      </c>
      <c r="AS76">
        <v>5</v>
      </c>
      <c r="AT76">
        <v>2</v>
      </c>
      <c r="AU76">
        <v>1</v>
      </c>
      <c r="AV76">
        <v>17</v>
      </c>
      <c r="AW76">
        <v>50</v>
      </c>
      <c r="AX76">
        <v>23</v>
      </c>
      <c r="AY76">
        <v>1</v>
      </c>
      <c r="AZ76">
        <v>0</v>
      </c>
      <c r="BA76">
        <v>25</v>
      </c>
      <c r="BB76">
        <v>75</v>
      </c>
      <c r="BC76">
        <v>79723</v>
      </c>
      <c r="BD76">
        <v>1</v>
      </c>
      <c r="BE76">
        <v>0</v>
      </c>
      <c r="BF76">
        <v>6</v>
      </c>
      <c r="BG76">
        <v>1</v>
      </c>
      <c r="BH76">
        <v>1</v>
      </c>
      <c r="BI76">
        <v>16</v>
      </c>
      <c r="BJ76">
        <v>48</v>
      </c>
      <c r="BK76">
        <v>26</v>
      </c>
      <c r="BL76">
        <v>1</v>
      </c>
      <c r="BM76">
        <v>0</v>
      </c>
      <c r="BN76">
        <v>25</v>
      </c>
      <c r="BO76">
        <v>75</v>
      </c>
      <c r="BP76">
        <v>77463</v>
      </c>
      <c r="BQ76">
        <v>0</v>
      </c>
      <c r="BR76">
        <v>0</v>
      </c>
      <c r="BS76">
        <v>4</v>
      </c>
      <c r="BT76">
        <v>2</v>
      </c>
      <c r="BU76">
        <v>1</v>
      </c>
      <c r="BV76">
        <v>18</v>
      </c>
      <c r="BW76">
        <v>53</v>
      </c>
      <c r="BX76">
        <v>21</v>
      </c>
      <c r="BY76">
        <v>1</v>
      </c>
      <c r="BZ76">
        <v>0</v>
      </c>
      <c r="CA76">
        <v>25</v>
      </c>
      <c r="CB76">
        <v>75</v>
      </c>
      <c r="CC76">
        <v>157000</v>
      </c>
      <c r="CD76">
        <v>32</v>
      </c>
      <c r="CE76">
        <v>68</v>
      </c>
      <c r="CF76">
        <v>79611</v>
      </c>
      <c r="CG76">
        <v>35</v>
      </c>
      <c r="CH76">
        <v>65</v>
      </c>
      <c r="CI76">
        <v>77389</v>
      </c>
      <c r="CJ76">
        <v>29</v>
      </c>
      <c r="CK76">
        <v>71</v>
      </c>
      <c r="CL76">
        <v>157000</v>
      </c>
      <c r="CM76">
        <v>38</v>
      </c>
      <c r="CN76">
        <v>62</v>
      </c>
      <c r="CO76">
        <v>79611</v>
      </c>
      <c r="CP76">
        <v>43</v>
      </c>
      <c r="CQ76">
        <v>57</v>
      </c>
      <c r="CR76">
        <v>77389</v>
      </c>
      <c r="CS76">
        <v>33</v>
      </c>
      <c r="CT76">
        <v>67</v>
      </c>
      <c r="CU76">
        <v>151613</v>
      </c>
      <c r="CV76">
        <v>13</v>
      </c>
      <c r="CW76">
        <v>87</v>
      </c>
      <c r="CX76">
        <v>76855</v>
      </c>
      <c r="CY76">
        <v>15</v>
      </c>
      <c r="CZ76">
        <v>85</v>
      </c>
      <c r="DA76">
        <v>74758</v>
      </c>
      <c r="DB76">
        <v>11</v>
      </c>
      <c r="DC76">
        <v>89</v>
      </c>
      <c r="DD76">
        <v>151542</v>
      </c>
      <c r="DE76">
        <v>18</v>
      </c>
      <c r="DF76">
        <v>82</v>
      </c>
      <c r="DG76">
        <v>76816</v>
      </c>
      <c r="DH76">
        <v>17</v>
      </c>
      <c r="DI76">
        <v>83</v>
      </c>
      <c r="DJ76">
        <v>74726</v>
      </c>
      <c r="DK76">
        <v>19</v>
      </c>
      <c r="DL76">
        <v>81</v>
      </c>
    </row>
    <row r="77" spans="2:116" ht="12.75">
      <c r="B77" s="119" t="s">
        <v>5</v>
      </c>
      <c r="C77">
        <v>536523</v>
      </c>
      <c r="D77">
        <v>0</v>
      </c>
      <c r="E77">
        <v>0</v>
      </c>
      <c r="F77">
        <v>5</v>
      </c>
      <c r="G77">
        <v>0</v>
      </c>
      <c r="H77">
        <v>0</v>
      </c>
      <c r="I77">
        <v>9</v>
      </c>
      <c r="J77">
        <v>48</v>
      </c>
      <c r="K77">
        <v>37</v>
      </c>
      <c r="L77">
        <v>0</v>
      </c>
      <c r="M77">
        <v>0</v>
      </c>
      <c r="N77">
        <v>15</v>
      </c>
      <c r="O77">
        <v>85</v>
      </c>
      <c r="P77">
        <v>274031</v>
      </c>
      <c r="Q77">
        <v>0</v>
      </c>
      <c r="R77">
        <v>0</v>
      </c>
      <c r="S77">
        <v>6</v>
      </c>
      <c r="T77">
        <v>0</v>
      </c>
      <c r="U77">
        <v>0</v>
      </c>
      <c r="V77">
        <v>12</v>
      </c>
      <c r="W77">
        <v>51</v>
      </c>
      <c r="X77">
        <v>31</v>
      </c>
      <c r="Y77">
        <v>0</v>
      </c>
      <c r="Z77">
        <v>0</v>
      </c>
      <c r="AA77">
        <v>18</v>
      </c>
      <c r="AB77">
        <v>82</v>
      </c>
      <c r="AC77">
        <v>262492</v>
      </c>
      <c r="AD77">
        <v>0</v>
      </c>
      <c r="AE77">
        <v>0</v>
      </c>
      <c r="AF77">
        <v>3</v>
      </c>
      <c r="AG77">
        <v>0</v>
      </c>
      <c r="AH77">
        <v>0</v>
      </c>
      <c r="AI77">
        <v>7</v>
      </c>
      <c r="AJ77">
        <v>45</v>
      </c>
      <c r="AK77">
        <v>44</v>
      </c>
      <c r="AL77">
        <v>0</v>
      </c>
      <c r="AM77">
        <v>0</v>
      </c>
      <c r="AN77">
        <v>11</v>
      </c>
      <c r="AO77">
        <v>89</v>
      </c>
      <c r="AP77">
        <v>536856</v>
      </c>
      <c r="AQ77">
        <v>0</v>
      </c>
      <c r="AR77">
        <v>0</v>
      </c>
      <c r="AS77">
        <v>3</v>
      </c>
      <c r="AT77">
        <v>1</v>
      </c>
      <c r="AU77">
        <v>0</v>
      </c>
      <c r="AV77">
        <v>11</v>
      </c>
      <c r="AW77">
        <v>45</v>
      </c>
      <c r="AX77">
        <v>36</v>
      </c>
      <c r="AY77">
        <v>3</v>
      </c>
      <c r="AZ77">
        <v>0</v>
      </c>
      <c r="BA77">
        <v>16</v>
      </c>
      <c r="BB77">
        <v>84</v>
      </c>
      <c r="BC77">
        <v>274223</v>
      </c>
      <c r="BD77">
        <v>0</v>
      </c>
      <c r="BE77">
        <v>0</v>
      </c>
      <c r="BF77">
        <v>4</v>
      </c>
      <c r="BG77">
        <v>1</v>
      </c>
      <c r="BH77">
        <v>0</v>
      </c>
      <c r="BI77">
        <v>10</v>
      </c>
      <c r="BJ77">
        <v>42</v>
      </c>
      <c r="BK77">
        <v>38</v>
      </c>
      <c r="BL77">
        <v>4</v>
      </c>
      <c r="BM77">
        <v>0</v>
      </c>
      <c r="BN77">
        <v>16</v>
      </c>
      <c r="BO77">
        <v>84</v>
      </c>
      <c r="BP77">
        <v>262633</v>
      </c>
      <c r="BQ77">
        <v>0</v>
      </c>
      <c r="BR77">
        <v>0</v>
      </c>
      <c r="BS77">
        <v>3</v>
      </c>
      <c r="BT77">
        <v>1</v>
      </c>
      <c r="BU77">
        <v>0</v>
      </c>
      <c r="BV77">
        <v>12</v>
      </c>
      <c r="BW77">
        <v>48</v>
      </c>
      <c r="BX77">
        <v>34</v>
      </c>
      <c r="BY77">
        <v>2</v>
      </c>
      <c r="BZ77">
        <v>0</v>
      </c>
      <c r="CA77">
        <v>16</v>
      </c>
      <c r="CB77">
        <v>84</v>
      </c>
      <c r="CC77">
        <v>536464</v>
      </c>
      <c r="CD77">
        <v>21</v>
      </c>
      <c r="CE77">
        <v>79</v>
      </c>
      <c r="CF77">
        <v>273993</v>
      </c>
      <c r="CG77">
        <v>23</v>
      </c>
      <c r="CH77">
        <v>77</v>
      </c>
      <c r="CI77">
        <v>262471</v>
      </c>
      <c r="CJ77">
        <v>18</v>
      </c>
      <c r="CK77">
        <v>82</v>
      </c>
      <c r="CL77">
        <v>536464</v>
      </c>
      <c r="CM77">
        <v>26</v>
      </c>
      <c r="CN77">
        <v>74</v>
      </c>
      <c r="CO77">
        <v>273993</v>
      </c>
      <c r="CP77">
        <v>29</v>
      </c>
      <c r="CQ77">
        <v>71</v>
      </c>
      <c r="CR77">
        <v>262471</v>
      </c>
      <c r="CS77">
        <v>21</v>
      </c>
      <c r="CT77">
        <v>79</v>
      </c>
      <c r="CU77">
        <v>514515</v>
      </c>
      <c r="CV77">
        <v>11</v>
      </c>
      <c r="CW77">
        <v>89</v>
      </c>
      <c r="CX77">
        <v>262678</v>
      </c>
      <c r="CY77">
        <v>12</v>
      </c>
      <c r="CZ77">
        <v>88</v>
      </c>
      <c r="DA77">
        <v>251837</v>
      </c>
      <c r="DB77">
        <v>9</v>
      </c>
      <c r="DC77">
        <v>91</v>
      </c>
      <c r="DD77">
        <v>514441</v>
      </c>
      <c r="DE77">
        <v>13</v>
      </c>
      <c r="DF77">
        <v>87</v>
      </c>
      <c r="DG77">
        <v>262665</v>
      </c>
      <c r="DH77">
        <v>12</v>
      </c>
      <c r="DI77">
        <v>88</v>
      </c>
      <c r="DJ77">
        <v>251776</v>
      </c>
      <c r="DK77">
        <v>14</v>
      </c>
      <c r="DL77">
        <v>86</v>
      </c>
    </row>
  </sheetData>
  <sheetProtection/>
  <conditionalFormatting sqref="B3:CB10 C2 AP2:CB2 CE2:CF2">
    <cfRule type="cellIs" priority="19" dxfId="2" operator="equal" stopIfTrue="1">
      <formula>TRUE</formula>
    </cfRule>
    <cfRule type="cellIs" priority="20" dxfId="1" operator="equal" stopIfTrue="1">
      <formula>FALSE</formula>
    </cfRule>
  </conditionalFormatting>
  <conditionalFormatting sqref="B58:B59 B74 A1:IV1">
    <cfRule type="cellIs" priority="21" dxfId="19" operator="equal" stopIfTrue="1">
      <formula>"x"</formula>
    </cfRule>
  </conditionalFormatting>
  <conditionalFormatting sqref="CH2">
    <cfRule type="cellIs" priority="17" dxfId="2" operator="equal" stopIfTrue="1">
      <formula>TRUE</formula>
    </cfRule>
    <cfRule type="cellIs" priority="18" dxfId="1" operator="equal" stopIfTrue="1">
      <formula>FALSE</formula>
    </cfRule>
  </conditionalFormatting>
  <conditionalFormatting sqref="CI2">
    <cfRule type="cellIs" priority="15" dxfId="2" operator="equal" stopIfTrue="1">
      <formula>TRUE</formula>
    </cfRule>
    <cfRule type="cellIs" priority="16" dxfId="1" operator="equal" stopIfTrue="1">
      <formula>FALSE</formula>
    </cfRule>
  </conditionalFormatting>
  <conditionalFormatting sqref="CK2">
    <cfRule type="cellIs" priority="13" dxfId="2" operator="equal" stopIfTrue="1">
      <formula>TRUE</formula>
    </cfRule>
    <cfRule type="cellIs" priority="14" dxfId="1" operator="equal" stopIfTrue="1">
      <formula>FALSE</formula>
    </cfRule>
  </conditionalFormatting>
  <conditionalFormatting sqref="CM2">
    <cfRule type="cellIs" priority="11" dxfId="2" operator="equal" stopIfTrue="1">
      <formula>TRUE</formula>
    </cfRule>
    <cfRule type="cellIs" priority="12" dxfId="1" operator="equal" stopIfTrue="1">
      <formula>FALSE</formula>
    </cfRule>
  </conditionalFormatting>
  <conditionalFormatting sqref="CN2">
    <cfRule type="cellIs" priority="9" dxfId="2" operator="equal" stopIfTrue="1">
      <formula>TRUE</formula>
    </cfRule>
    <cfRule type="cellIs" priority="10" dxfId="1" operator="equal" stopIfTrue="1">
      <formula>FALSE</formula>
    </cfRule>
  </conditionalFormatting>
  <conditionalFormatting sqref="CP2">
    <cfRule type="cellIs" priority="7" dxfId="2" operator="equal" stopIfTrue="1">
      <formula>TRUE</formula>
    </cfRule>
    <cfRule type="cellIs" priority="8" dxfId="1" operator="equal" stopIfTrue="1">
      <formula>FALSE</formula>
    </cfRule>
  </conditionalFormatting>
  <conditionalFormatting sqref="CQ2">
    <cfRule type="cellIs" priority="5" dxfId="2" operator="equal" stopIfTrue="1">
      <formula>TRUE</formula>
    </cfRule>
    <cfRule type="cellIs" priority="6" dxfId="1" operator="equal" stopIfTrue="1">
      <formula>FALSE</formula>
    </cfRule>
  </conditionalFormatting>
  <conditionalFormatting sqref="CS2 CU2 CW2 CY2 DA2 DC2 DE2 DG2 DI2 DK2">
    <cfRule type="cellIs" priority="3" dxfId="2" operator="equal" stopIfTrue="1">
      <formula>TRUE</formula>
    </cfRule>
    <cfRule type="cellIs" priority="4" dxfId="1" operator="equal" stopIfTrue="1">
      <formula>FALSE</formula>
    </cfRule>
  </conditionalFormatting>
  <conditionalFormatting sqref="CT2 CV2 CX2 CZ2 DB2 DD2 DF2 DH2 DJ2 DL2">
    <cfRule type="cellIs" priority="1" dxfId="2" operator="equal" stopIfTrue="1">
      <formula>TRUE</formula>
    </cfRule>
    <cfRule type="cellIs" priority="2" dxfId="1" operator="equal" stopIfTrue="1">
      <formula>FALSE</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mkrzykawska</dc:creator>
  <cp:keywords/>
  <dc:description/>
  <cp:lastModifiedBy>Nicola</cp:lastModifiedBy>
  <cp:lastPrinted>2012-12-07T12:15:15Z</cp:lastPrinted>
  <dcterms:created xsi:type="dcterms:W3CDTF">2010-09-01T07:59:05Z</dcterms:created>
  <dcterms:modified xsi:type="dcterms:W3CDTF">2012-12-13T11:26:05Z</dcterms:modified>
  <cp:category/>
  <cp:version/>
  <cp:contentType/>
  <cp:contentStatus/>
</cp:coreProperties>
</file>